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zaninam\Desktop\Мое с 02.02.2022\Мои отчеты\Отчеты по МП 2021 г\Сводный отчет за 2022 год\"/>
    </mc:Choice>
  </mc:AlternateContent>
  <xr:revisionPtr revIDLastSave="0" documentId="13_ncr:1_{817EBC03-EFAD-4AE2-B682-2EB9A22BBC5A}" xr6:coauthVersionLast="36" xr6:coauthVersionMax="36" xr10:uidLastSave="{00000000-0000-0000-0000-000000000000}"/>
  <bookViews>
    <workbookView xWindow="-1590" yWindow="7065" windowWidth="28860" windowHeight="6420" activeTab="1" xr2:uid="{00000000-000D-0000-FFFF-FFFF00000000}"/>
  </bookViews>
  <sheets>
    <sheet name="Приложение 1" sheetId="1" r:id="rId1"/>
    <sheet name="Приложение 2" sheetId="2" r:id="rId2"/>
    <sheet name="Лист3" sheetId="3" r:id="rId3"/>
  </sheets>
  <definedNames>
    <definedName name="_xlnm.Print_Area" localSheetId="0">'Приложение 1'!$A$1:$N$69</definedName>
    <definedName name="_xlnm.Print_Area" localSheetId="1">'Приложение 2'!$A$1:$H$389</definedName>
  </definedNames>
  <calcPr calcId="191029"/>
</workbook>
</file>

<file path=xl/calcChain.xml><?xml version="1.0" encoding="utf-8"?>
<calcChain xmlns="http://schemas.openxmlformats.org/spreadsheetml/2006/main">
  <c r="G78" i="2" l="1"/>
  <c r="G224" i="2" l="1"/>
  <c r="G68" i="2" l="1"/>
  <c r="E266" i="2" l="1"/>
  <c r="E20" i="3" l="1"/>
  <c r="F20" i="3"/>
  <c r="F21" i="3" l="1"/>
  <c r="E69" i="1" l="1"/>
  <c r="D69" i="1"/>
  <c r="C69" i="1"/>
  <c r="G389" i="2"/>
  <c r="G387" i="2"/>
  <c r="G382" i="2"/>
  <c r="G380" i="2"/>
  <c r="G385" i="2"/>
  <c r="G383" i="2"/>
  <c r="N68" i="1" l="1"/>
  <c r="M68" i="1"/>
  <c r="L68" i="1"/>
  <c r="K68" i="1"/>
  <c r="H68" i="1" l="1"/>
  <c r="I68" i="1"/>
  <c r="J68" i="1"/>
  <c r="G68" i="1"/>
  <c r="D68" i="1"/>
  <c r="E68" i="1"/>
  <c r="F68" i="1"/>
  <c r="C68" i="1"/>
  <c r="N67" i="1" l="1"/>
  <c r="K67" i="1"/>
  <c r="F67" i="1"/>
  <c r="J67" i="1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F24" i="1"/>
  <c r="J23" i="1"/>
  <c r="J25" i="1"/>
  <c r="J24" i="1"/>
  <c r="F23" i="1"/>
  <c r="F25" i="1"/>
  <c r="J22" i="1"/>
  <c r="F22" i="1"/>
  <c r="G20" i="3" l="1"/>
  <c r="J19" i="1"/>
  <c r="F19" i="1"/>
  <c r="J18" i="1"/>
  <c r="F18" i="1"/>
  <c r="N64" i="1" l="1"/>
  <c r="L64" i="1"/>
  <c r="J64" i="1"/>
  <c r="F64" i="1"/>
  <c r="G318" i="2" l="1"/>
  <c r="G316" i="2"/>
  <c r="G315" i="2"/>
  <c r="K41" i="1" l="1"/>
  <c r="N41" i="1"/>
  <c r="L39" i="1"/>
  <c r="N39" i="1"/>
  <c r="K21" i="1" l="1"/>
  <c r="L45" i="1" l="1"/>
  <c r="L46" i="1"/>
  <c r="L47" i="1"/>
  <c r="L48" i="1"/>
  <c r="G169" i="2" l="1"/>
  <c r="G168" i="2"/>
  <c r="G162" i="2" l="1"/>
  <c r="G54" i="2" l="1"/>
  <c r="N31" i="1" l="1"/>
  <c r="K26" i="1"/>
  <c r="G371" i="2" l="1"/>
  <c r="G295" i="2"/>
  <c r="G285" i="2"/>
  <c r="G218" i="2"/>
  <c r="G212" i="2"/>
  <c r="G183" i="2"/>
  <c r="G184" i="2"/>
  <c r="G182" i="2"/>
  <c r="G179" i="2"/>
  <c r="G166" i="2"/>
  <c r="G80" i="2"/>
  <c r="G67" i="2" l="1"/>
  <c r="G149" i="2"/>
  <c r="G136" i="2"/>
  <c r="N32" i="1" l="1"/>
  <c r="G194" i="2" l="1"/>
  <c r="K17" i="1" l="1"/>
  <c r="G93" i="2"/>
  <c r="G94" i="2"/>
  <c r="G95" i="2"/>
  <c r="G96" i="2"/>
  <c r="G85" i="2"/>
  <c r="G84" i="2"/>
  <c r="G257" i="2"/>
  <c r="G131" i="2" l="1"/>
  <c r="G344" i="2" l="1"/>
  <c r="G342" i="2"/>
  <c r="N59" i="1"/>
  <c r="N60" i="1"/>
  <c r="L60" i="1"/>
  <c r="L59" i="1"/>
  <c r="F266" i="2" l="1"/>
  <c r="G271" i="2"/>
  <c r="G272" i="2"/>
  <c r="G273" i="2"/>
  <c r="G266" i="2" l="1"/>
  <c r="G321" i="2"/>
  <c r="G155" i="2" l="1"/>
  <c r="N26" i="1" l="1"/>
  <c r="G157" i="2" l="1"/>
  <c r="M11" i="1"/>
  <c r="M10" i="1"/>
  <c r="G248" i="2" l="1"/>
  <c r="G11" i="2" l="1"/>
  <c r="G25" i="2"/>
  <c r="G24" i="2"/>
  <c r="K6" i="1"/>
  <c r="G331" i="2" l="1"/>
  <c r="G330" i="2"/>
  <c r="G113" i="2" l="1"/>
  <c r="G112" i="2"/>
  <c r="G110" i="2"/>
  <c r="G109" i="2"/>
  <c r="G107" i="2"/>
  <c r="G359" i="2"/>
  <c r="G355" i="2"/>
  <c r="G356" i="2"/>
  <c r="G357" i="2"/>
  <c r="G354" i="2"/>
  <c r="G350" i="2"/>
  <c r="G351" i="2"/>
  <c r="G349" i="2"/>
  <c r="G151" i="2" l="1"/>
  <c r="G148" i="2"/>
  <c r="G147" i="2"/>
  <c r="G141" i="2"/>
  <c r="G142" i="2"/>
  <c r="G144" i="2"/>
  <c r="G135" i="2"/>
  <c r="G137" i="2"/>
  <c r="G134" i="2"/>
  <c r="G74" i="2" l="1"/>
  <c r="G267" i="2" l="1"/>
  <c r="G268" i="2"/>
  <c r="G269" i="2"/>
  <c r="G245" i="2"/>
  <c r="G246" i="2"/>
  <c r="G247" i="2"/>
  <c r="G21" i="3" l="1"/>
  <c r="G62" i="2" l="1"/>
  <c r="G339" i="2" l="1"/>
  <c r="G338" i="2"/>
  <c r="G325" i="2"/>
  <c r="G326" i="2"/>
  <c r="G327" i="2"/>
  <c r="G324" i="2"/>
  <c r="G320" i="2" l="1"/>
  <c r="G309" i="2"/>
  <c r="G310" i="2"/>
  <c r="G311" i="2"/>
  <c r="G312" i="2"/>
  <c r="G313" i="2"/>
  <c r="G314" i="2"/>
  <c r="G308" i="2"/>
  <c r="G305" i="2"/>
  <c r="G306" i="2"/>
  <c r="G304" i="2"/>
  <c r="G254" i="2" l="1"/>
  <c r="G100" i="2" l="1"/>
  <c r="G101" i="2"/>
  <c r="G102" i="2"/>
  <c r="G103" i="2"/>
  <c r="G104" i="2"/>
  <c r="G99" i="2"/>
  <c r="G92" i="2"/>
  <c r="G89" i="2"/>
  <c r="G88" i="2"/>
  <c r="G79" i="2"/>
  <c r="G81" i="2"/>
  <c r="G77" i="2"/>
  <c r="N34" i="1" l="1"/>
  <c r="E32" i="1"/>
  <c r="I32" i="1"/>
  <c r="L32" i="1" l="1"/>
  <c r="K32" i="1"/>
  <c r="G228" i="2"/>
  <c r="G216" i="2"/>
  <c r="G213" i="2"/>
  <c r="G192" i="2"/>
  <c r="G193" i="2"/>
  <c r="G191" i="2"/>
  <c r="G187" i="2"/>
  <c r="G251" i="2" l="1"/>
  <c r="G244" i="2"/>
  <c r="G239" i="2"/>
  <c r="G240" i="2"/>
  <c r="G241" i="2"/>
  <c r="G238" i="2"/>
  <c r="G235" i="2"/>
  <c r="G130" i="2" l="1"/>
  <c r="G125" i="2"/>
  <c r="G124" i="2"/>
  <c r="G122" i="2"/>
  <c r="G117" i="2"/>
  <c r="G118" i="2"/>
  <c r="G119" i="2"/>
  <c r="G120" i="2"/>
  <c r="G26" i="2" l="1"/>
  <c r="G27" i="2"/>
  <c r="G28" i="2"/>
  <c r="G14" i="2"/>
  <c r="G9" i="2"/>
  <c r="G175" i="2" l="1"/>
  <c r="G180" i="2" l="1"/>
  <c r="G178" i="2"/>
  <c r="G173" i="2"/>
  <c r="G172" i="2"/>
  <c r="G165" i="2"/>
  <c r="G160" i="2"/>
  <c r="G156" i="2"/>
  <c r="G154" i="2"/>
  <c r="G262" i="2" l="1"/>
  <c r="N49" i="1" l="1"/>
  <c r="G282" i="2" l="1"/>
  <c r="G280" i="2"/>
  <c r="G279" i="2"/>
  <c r="G275" i="2"/>
  <c r="G263" i="2"/>
  <c r="G58" i="2" l="1"/>
  <c r="G59" i="2"/>
  <c r="G57" i="2"/>
  <c r="G37" i="2"/>
  <c r="G38" i="2"/>
  <c r="G39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6" i="2"/>
  <c r="G32" i="2"/>
  <c r="G33" i="2"/>
  <c r="G31" i="2"/>
  <c r="G301" i="2" l="1"/>
  <c r="G296" i="2"/>
  <c r="G291" i="2"/>
  <c r="G292" i="2"/>
  <c r="G290" i="2"/>
  <c r="K54" i="1"/>
  <c r="K7" i="1" l="1"/>
  <c r="L7" i="1"/>
  <c r="K9" i="1"/>
  <c r="K10" i="1"/>
  <c r="L10" i="1"/>
  <c r="K11" i="1"/>
  <c r="L11" i="1"/>
  <c r="K12" i="1"/>
  <c r="L13" i="1"/>
  <c r="K14" i="1"/>
  <c r="K15" i="1"/>
  <c r="L15" i="1"/>
  <c r="K16" i="1"/>
  <c r="L16" i="1"/>
  <c r="L17" i="1"/>
  <c r="K18" i="1"/>
  <c r="L18" i="1"/>
  <c r="K19" i="1"/>
  <c r="L19" i="1"/>
  <c r="K20" i="1"/>
  <c r="K22" i="1"/>
  <c r="K23" i="1"/>
  <c r="K24" i="1"/>
  <c r="L26" i="1"/>
  <c r="K27" i="1"/>
  <c r="L27" i="1"/>
  <c r="K28" i="1"/>
  <c r="K29" i="1"/>
  <c r="K30" i="1"/>
  <c r="L30" i="1"/>
  <c r="K34" i="1"/>
  <c r="K35" i="1"/>
  <c r="K36" i="1"/>
  <c r="K37" i="1"/>
  <c r="L38" i="1"/>
  <c r="L40" i="1"/>
  <c r="K42" i="1"/>
  <c r="K43" i="1"/>
  <c r="K44" i="1"/>
  <c r="L44" i="1"/>
  <c r="K45" i="1"/>
  <c r="K46" i="1"/>
  <c r="K47" i="1"/>
  <c r="K48" i="1"/>
  <c r="K49" i="1"/>
  <c r="L49" i="1"/>
  <c r="L50" i="1"/>
  <c r="K51" i="1"/>
  <c r="K52" i="1"/>
  <c r="L53" i="1"/>
  <c r="L54" i="1"/>
  <c r="K55" i="1"/>
  <c r="L55" i="1"/>
  <c r="K56" i="1"/>
  <c r="L56" i="1"/>
  <c r="K57" i="1"/>
  <c r="K58" i="1"/>
  <c r="L58" i="1"/>
  <c r="M58" i="1"/>
  <c r="K61" i="1"/>
  <c r="K63" i="1"/>
  <c r="L63" i="1"/>
  <c r="M63" i="1"/>
  <c r="K65" i="1"/>
  <c r="K66" i="1"/>
  <c r="L6" i="1"/>
  <c r="N7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7" i="1"/>
  <c r="N28" i="1"/>
  <c r="N29" i="1"/>
  <c r="N30" i="1"/>
  <c r="N35" i="1"/>
  <c r="N36" i="1"/>
  <c r="N37" i="1"/>
  <c r="N38" i="1"/>
  <c r="N40" i="1"/>
  <c r="N42" i="1"/>
  <c r="N43" i="1"/>
  <c r="N44" i="1"/>
  <c r="N45" i="1"/>
  <c r="N46" i="1"/>
  <c r="N47" i="1"/>
  <c r="N48" i="1"/>
  <c r="N50" i="1"/>
  <c r="N51" i="1"/>
  <c r="N52" i="1"/>
  <c r="N53" i="1"/>
  <c r="N54" i="1"/>
  <c r="N55" i="1"/>
  <c r="N56" i="1"/>
  <c r="N57" i="1"/>
  <c r="N58" i="1"/>
  <c r="N61" i="1"/>
  <c r="N63" i="1"/>
  <c r="N65" i="1"/>
  <c r="N66" i="1"/>
  <c r="N6" i="1"/>
  <c r="K31" i="1" l="1"/>
  <c r="L31" i="1"/>
</calcChain>
</file>

<file path=xl/sharedStrings.xml><?xml version="1.0" encoding="utf-8"?>
<sst xmlns="http://schemas.openxmlformats.org/spreadsheetml/2006/main" count="1164" uniqueCount="652">
  <si>
    <t>Приложение 1</t>
  </si>
  <si>
    <t>№</t>
  </si>
  <si>
    <t>тыс.руб.</t>
  </si>
  <si>
    <t>%</t>
  </si>
  <si>
    <t>местный бюджет</t>
  </si>
  <si>
    <t>краевой бюджет</t>
  </si>
  <si>
    <t>ВСЕГО</t>
  </si>
  <si>
    <t>федеральный бюджет</t>
  </si>
  <si>
    <t>Муниципальная программа "Управление муниципальными финансами в Эвенкийском муниципальном районе"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</si>
  <si>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</si>
  <si>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Подпрограмма «Обеспечение реализации муниципальной программы и прочие мероприятия»</t>
  </si>
  <si>
    <t>Муниципальная программа "Развитие образования Эвенкийского муниципального района"</t>
  </si>
  <si>
    <t>Подпрограмма «Развитие дошкольного, общего и дополнительного образования детей»</t>
  </si>
  <si>
    <t>Подпрограмма "Обеспечение реализации муниципальной программы и прочие мероприятия"</t>
  </si>
  <si>
    <t>Муниципальная программа "Культура Эвенкии"</t>
  </si>
  <si>
    <t>Подпрограмма «Сохранение культурного наследия»</t>
  </si>
  <si>
    <t>Подпрограмма «Развитие архивного дела в Эвенкийском муниципальном районе</t>
  </si>
  <si>
    <t>Подпрограмма «Поддержка искусства и народного творчества»</t>
  </si>
  <si>
    <t>Подпрограмма «Обеспечение условий реализации муниципальной программы и прочие мероприятия»</t>
  </si>
  <si>
    <t>Муниципальная программа "Молодежь Эвенкии"</t>
  </si>
  <si>
    <t>Муниципальная программа "Развитие физической культуры и спорта в Эвенкийском муниципальном район"</t>
  </si>
  <si>
    <t>Муниципальная программа "Поддержка отраслей экономики Эвенкийского муниципального района"</t>
  </si>
  <si>
    <t>Подпрограмма «Поддержка предприятий торговли»</t>
  </si>
  <si>
    <t>Муниципальная программа "Поддержка транспортной системы Эвенкийского муниципального района"</t>
  </si>
  <si>
    <t>Подпрограмма "Устройство и содержание автозимников Эвенкийского муниципального района"</t>
  </si>
  <si>
    <t>Подпрограмма "Обеспечение реализации муниципальной программы"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</si>
  <si>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</si>
  <si>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Подпрограмма "Ремонт улично-дорожной сети сельских поселений Эвенкийского муниципального района"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</si>
  <si>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</si>
  <si>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</si>
  <si>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Муниципальная программа "Эвенкия-информационный регион"</t>
  </si>
  <si>
    <t>Подпрограмма "Формирование электронного муниципалитета"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</si>
  <si>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</si>
  <si>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Подпрограмма "Обеспечение информационной безопасности"</t>
  </si>
  <si>
    <t>Муниципальная программа "Территориальное планирование в Эвенкийском муниципальном районе"</t>
  </si>
  <si>
    <t>Муниципальная программа "Развитие сельского хозяйства в Эвенкийском муниципальном районе"</t>
  </si>
  <si>
    <t>Подпрограмма "Поддержка малых форм хозяйствования"</t>
  </si>
  <si>
    <t>Подпрограмма «Поддержка и развитие традиционных отраслей хозяйствования коренных малочисленных народов Севера»</t>
  </si>
  <si>
    <t>Подпрограмма "Обеспечение реализации муниципальной программы и прочие мероприятия"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</si>
  <si>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</si>
  <si>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</si>
  <si>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Муниципальная программа "Управление муниципальным имуществом Эвенкийского муниципального района"</t>
  </si>
  <si>
    <t>Муниципальная программа "Улучшение жилищных условий жителей Эвенкийского муниципального района"</t>
  </si>
  <si>
    <t>Подпрограмма «Социальное развитие села на территории Эвенкийского муниципального района»</t>
  </si>
  <si>
    <t>Подпрограмма «Улучшение жилищных условий молодых семей и молодых специалистов в сельской местности Эвенкийского муниципального района»</t>
  </si>
  <si>
    <t>Подпрограмма «Обеспечение жильем молодых семей Эвенкийского муниципального района»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</si>
  <si>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</si>
  <si>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Муниципальная программа «Улучшение условий труда в муниципальных учреждениях Эвенкийского муниципального района»</t>
  </si>
  <si>
    <t>Наименование МП (подпрограммы или отдельного мероприятия программы)</t>
  </si>
  <si>
    <t>1.1.</t>
  </si>
  <si>
    <t>1.2.</t>
  </si>
  <si>
    <t>2</t>
  </si>
  <si>
    <t>3</t>
  </si>
  <si>
    <t>4</t>
  </si>
  <si>
    <t>5</t>
  </si>
  <si>
    <t>6</t>
  </si>
  <si>
    <t>7</t>
  </si>
  <si>
    <t>8</t>
  </si>
  <si>
    <t>ИТОГО  ПО ПРОГРАММАМ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</si>
  <si>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</si>
  <si>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</si>
  <si>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</si>
  <si>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</si>
  <si>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</si>
  <si>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</si>
  <si>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</si>
  <si>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</si>
  <si>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</si>
  <si>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№ п/п</t>
  </si>
  <si>
    <t xml:space="preserve">Цели, задачи, показатели </t>
  </si>
  <si>
    <t>Ед. измерения</t>
  </si>
  <si>
    <t xml:space="preserve">Примечание </t>
  </si>
  <si>
    <t>план</t>
  </si>
  <si>
    <t>факт</t>
  </si>
  <si>
    <t>% исполн.</t>
  </si>
  <si>
    <t>Приложение 2</t>
  </si>
  <si>
    <t>-</t>
  </si>
  <si>
    <t>Цель:Улучшение условий охраны труда, снижение уровня производственного травматизма и профессиональной заболеваемости в муниципальных учреждениях Эвенкийского муниципального района</t>
  </si>
  <si>
    <t>Численность пострадавших в результате несчастных случаев со смертельным исходом.</t>
  </si>
  <si>
    <t>чел.</t>
  </si>
  <si>
    <t>Численность пострадавших в результате несчастных случаев с утратой трудоспособности на 1 рабочий день и более.</t>
  </si>
  <si>
    <t>Численность работников с установленным предварительным диагнозом профессионального заболевания по результатам проведения обязательных периодических медицинских осмотров.</t>
  </si>
  <si>
    <t>Удельный вес рабочих мест, в отношении которых проведена специальная оценка условий труда, в общем количестве рабочих мест</t>
  </si>
  <si>
    <t>Количество рабочих мест, на которых улучшены условия труда по результатам специальной оценки условий труда</t>
  </si>
  <si>
    <t>Ед.</t>
  </si>
  <si>
    <t>Удельный вес работников, занятых во вредных и (или) опасных условиях труда, в общей численности работников по результатам специальной оценки условий труда.</t>
  </si>
  <si>
    <t>Задача 1. Правовое обеспечение охраны труда, совершенствование нормативно-правовой базы ЭМР в области охраны труда</t>
  </si>
  <si>
    <t>1.1</t>
  </si>
  <si>
    <t>Нормативно-правовые акты муниципальных учреждений в области охраны труда соответствующие трудовому законодательству Российской Федерации</t>
  </si>
  <si>
    <t>Задача 2. Реализация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</si>
  <si>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2.1</t>
  </si>
  <si>
    <t>Количество рабочих мест, в отношении которых проведена специальная оценка условий труда</t>
  </si>
  <si>
    <t>2.2.</t>
  </si>
  <si>
    <t xml:space="preserve">Уровень обеспеченности работников Администрации ЭМР, занятых на работах с вредными или опасными условиями труда, а также на работах, производимых в особых температурных и климатических условиях или связанных с загрязнением, специальной одеждой, специальной обувью и другими средствами индивидуальной защиты </t>
  </si>
  <si>
    <t>3.1</t>
  </si>
  <si>
    <t xml:space="preserve">Охват обучением руководителей и специалистов по вопросам охраны и условий труда муниципальных учреждений </t>
  </si>
  <si>
    <t>%, не менее</t>
  </si>
  <si>
    <t>3.2</t>
  </si>
  <si>
    <t>Количество специалистов по охране труда прошедших профессиональную подготовку</t>
  </si>
  <si>
    <t>Чел.</t>
  </si>
  <si>
    <t>Задача 4. Информационное обеспечение и пропаганда охраны труда</t>
  </si>
  <si>
    <t>4.1</t>
  </si>
  <si>
    <t>Проведение семинаров-совещаний, выставок,             конкурсов</t>
  </si>
  <si>
    <t>17. Муниципальная программа «Улучшение условий труда в муниципальных учреждениях Эвенкийского муниципального района»</t>
  </si>
  <si>
    <t>Цель 1: Создание условий для сохранения традиционныго образа жизни коренных малочисленных народов Севера, проживающих на территории Эвенкийского муниципального района</t>
  </si>
  <si>
    <t>Удельный вес лиц, ведущих традиционный образ жизни, от общей численности коренных малочисленных народов Красноярского края, проживающих в местах традиционного проживания коренных малочисленных народов Красноярского края</t>
  </si>
  <si>
    <t>процент</t>
  </si>
  <si>
    <t>Количество социально значимых мероприятий (профессиональных и национальных праздников), проведенных в местах традиционного проживания коренных малочисленных народов Красноярского края</t>
  </si>
  <si>
    <t>мероприятие</t>
  </si>
  <si>
    <t>Количество лиц, получивших впервые начальное профессиональное, среднее профессиональное или высшее профессиональное образование по очной форме обучения</t>
  </si>
  <si>
    <t>человек</t>
  </si>
  <si>
    <t>Задача 1.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в местах традиционного проживания и традиционной хозяйственной деятельности коренных малочисленных народов Севера; комплексное решение проблем национально-культурного развития, повышение социальной защищенности малочисленных народов Севера,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и защиты их исконной среды обитания</t>
  </si>
  <si>
    <t>Подпрограмма 1. 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</t>
  </si>
  <si>
    <t xml:space="preserve">человек                </t>
  </si>
  <si>
    <t xml:space="preserve">процент </t>
  </si>
  <si>
    <t>Удовлетворенность получателей мер государственной поддержки качеством предоставления государственных услуг</t>
  </si>
  <si>
    <t>балл</t>
  </si>
  <si>
    <t>Задача 2.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</si>
  <si>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2. Обеспечение реализации муниципальной программы и прочие мероприятия</t>
  </si>
  <si>
    <t>Доля исполненных бюджетных ассигнований, предусмотренных в программном виде</t>
  </si>
  <si>
    <t xml:space="preserve"> процент </t>
  </si>
  <si>
    <t>Цель 2: Обеспечение выполнения надлежащим образом отдельных государственных полномочий по решению вопросов поддержки коренных малочисленных народов Севера.</t>
  </si>
  <si>
    <t>2. Муниципальная программа "Развитие образования Эвенкийского муниципального района"</t>
  </si>
  <si>
    <t>13. 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</si>
  <si>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</si>
  <si>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Эвенкийского муниципального района (с учетом групп кратковременного пребывания)</t>
  </si>
  <si>
    <t>Доля выпускников государственных (муниципальных) общеобразовательных организаций, не сдавших единый государственный экзамен, в общей численности выпускников государственных (муниципальных) общеобразовательных организаций</t>
  </si>
  <si>
    <t>Задача 1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период;</t>
  </si>
  <si>
    <t>Обеспеченность детей дошкольного возраста местами в дошкольных образовательных учреждениях (количество мест на 1000 детей)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</si>
  <si>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ЭМР</t>
  </si>
  <si>
    <t>Удельный вес воспитанников дошкольных образовательных организаций, расположенных на территории ЭМР,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ЭМР</t>
  </si>
  <si>
    <t xml:space="preserve">Доля государственных (муниципальных)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государственных (муниципальных) образовательных организаций, реализующих программы общего образования 
</t>
  </si>
  <si>
    <t xml:space="preserve">Доля государственных (муниципальных) образовательных организаций, реализующих программы общего образования, имеющих физкультурный зал, в общей численности государственных (муниципальных) образовательных организаций, реализующих программы общего образования </t>
  </si>
  <si>
    <t>Доля общеобразовательных учреждений (с числом обучающихся более 50), в которых действуют управляющие советы</t>
  </si>
  <si>
    <t>Доля обучающихся в государственных (муниципальных) общеобразовательных организациях, занимающихся во вторую (третью) смену, в общей численности обучающихся в государственных (муниципальных)  общеобразовательных организаций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</si>
  <si>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</si>
  <si>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Доля детей с ограниченными возможностями здоровья и детей-инвалидов, получающих качественное общее образование, от общей численности детей с ограниченными возможностями здоровья и детей-инвалидов школьного возраста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</si>
  <si>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</si>
  <si>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</si>
  <si>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Увеличение числа детей, получивших возможность участия в конкурсах, олимпиадах, соревнованиях, интенсивных  школах за пределами Эвенкийского муниципального района</t>
  </si>
  <si>
    <t>Доля оздоровленных детей школьного возраста</t>
  </si>
  <si>
    <t>Доля подростков, состоящих на внутришкольном учете, от общей численности обучающихся</t>
  </si>
  <si>
    <t>Доля подростков, состоящих на учете в КДН и ЗП администрации ЭМР, от общей численности обучающихся</t>
  </si>
  <si>
    <t>Увеличение числа детей охваченных профилактическими мероприятиями</t>
  </si>
  <si>
    <t>Задача 2 Создание условий для эффективного управления отраслью;</t>
  </si>
  <si>
    <t>Своевременность утверждения смет финансово-хозяйственной деятельности подведомственных учреждений на текущий финансовый год и плановый период в соответствии с установленными сроками администрации Эвенкийского муниципального района.</t>
  </si>
  <si>
    <t>Своевременное доведение Главным распорядителем лимитов бюджетных обязательств до подведомственных учреждений, предусмотренных бюджетом Эвенкийского муниципального района.</t>
  </si>
  <si>
    <t>Задача 3 Оказание государственной поддержки детям-сиротам и детям, оставшимся без попечения родителей, а также лицам из их числа</t>
  </si>
  <si>
    <t>Подпрограмма 1  «Развитие дошкольного, общего и дополнительного образования детей»</t>
  </si>
  <si>
    <t>Подпрограмма 2 «Обеспечение реализации муниципальной программы и прочие мероприятия»</t>
  </si>
  <si>
    <t>Цель: Обеспечение высокого качества образования, государственная поддержка детей-сирот, детей, оставшихся без попечения родителей, отдых и оздоровление детей в летний период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</si>
  <si>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</si>
  <si>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</si>
  <si>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</si>
  <si>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</si>
  <si>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</si>
  <si>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</si>
  <si>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</si>
  <si>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</si>
  <si>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</si>
  <si>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</si>
  <si>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</si>
  <si>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</si>
  <si>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</si>
  <si>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</si>
  <si>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</si>
  <si>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</si>
  <si>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</si>
  <si>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2.1.</t>
  </si>
  <si>
    <t>2.3.</t>
  </si>
  <si>
    <t>3.1.</t>
  </si>
  <si>
    <t>3.2.</t>
  </si>
  <si>
    <t>3.3.</t>
  </si>
  <si>
    <t>12. Муниципальная программа "Развитие сельского хозяйства в Эвенкийском муниципальном районе"</t>
  </si>
  <si>
    <t>Цель 1. Увеличение самозанятости экономически активного сельского населения путем создания благоприятных условий для развития малых форм хозяйствования, расширения сферы приложения труда сельского населения, повышения его доходов и уровня жизни</t>
  </si>
  <si>
    <t>Индекс производства продукции сельского хозяйства в хозяйствах населения (в сопоставимых ценах) к предыдущему году</t>
  </si>
  <si>
    <t>Увеличение численности населения (владельцы личных подсобных хозяйств), занятого производством сельскохозяйственной продукции для удовлетворения собственных нужд и реализации излишков бюджетным учреждениям и населению района</t>
  </si>
  <si>
    <t>Задача 1. Поддержка малых форм хозяйствования на селе и повышение уровня доходов сельского населения</t>
  </si>
  <si>
    <t>Подпрограмма 1. Поддержка малых форм хозяйствования</t>
  </si>
  <si>
    <t xml:space="preserve">Поголовье сельскохозяйственных животных </t>
  </si>
  <si>
    <t>крупный рогатый скот</t>
  </si>
  <si>
    <t>гол</t>
  </si>
  <si>
    <t>свиньи</t>
  </si>
  <si>
    <t>малый рогатый скот</t>
  </si>
  <si>
    <t>Цель 2. Увеличение занятости и самозанятости экономически активного сельского населения путем поддержки традиционных промыслов коренных малочисленных народов Севера, расширения сферы приложения труда сельского населения, повышения его доходов и уровня жизни, увеличение объемов производства продукции традиционных промыслов</t>
  </si>
  <si>
    <t>Количество субъектов, осуществляющих производство и переработку продукции традиционных промыслов, не менее</t>
  </si>
  <si>
    <t>ед.</t>
  </si>
  <si>
    <t xml:space="preserve">Задача 2. Поддержка традиционных промыслов для повышения уровня и качества жизни сельского населения муниципального района, стимулирование развития переработки и реализации продукции традиционных промыслов, повышение занятости и доходов граждан, осуществляющих добычу продукции традиционных промыслов; </t>
  </si>
  <si>
    <t>Подпрограмма 2. Поддержка и развитие традиционных отраслей хозяйствования коренных малочисленных народов Севера</t>
  </si>
  <si>
    <t>Объемы добычи объектов животного мира и водных биологических ресурсов для дальнейшей переработки</t>
  </si>
  <si>
    <t>2.1.1.</t>
  </si>
  <si>
    <t>Дикий северный олень</t>
  </si>
  <si>
    <t>тн</t>
  </si>
  <si>
    <t>2.1.2.</t>
  </si>
  <si>
    <t>Рыба</t>
  </si>
  <si>
    <t>тн.</t>
  </si>
  <si>
    <t>Цель 3. Обеспечение выполнения надлежащим образом отдельных государственных полномочий по решению вопросов поддержки сельскохозяйственного производства, повышение качества и доступности предоставления муниципальных услуг в рамках реализации муниципальной программы</t>
  </si>
  <si>
    <t>Количество предоставленных муниципальных услуг в рамках реализации муниципальной программы, не менее</t>
  </si>
  <si>
    <t>заявлений</t>
  </si>
  <si>
    <t>Задача 3.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</si>
  <si>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3. Обеспечение реализации муниципальной программы и прочие мероприятия</t>
  </si>
  <si>
    <t>гол.</t>
  </si>
  <si>
    <t>8. Муниципальная программа "Поддержка транспортной системы Эвенкийского муниципального района"</t>
  </si>
  <si>
    <t>Цель 1: Развитие эффективной транспортной инфраструктуры Эвенкийского муниципального района</t>
  </si>
  <si>
    <t>1.</t>
  </si>
  <si>
    <t>км</t>
  </si>
  <si>
    <t>2.</t>
  </si>
  <si>
    <t>Удельный вес протяженности зимних автомобильных дорог Эвенкийского муниципального района, поставленных на кадастровый учет, к общей протяженности автозимников.</t>
  </si>
  <si>
    <t>3.</t>
  </si>
  <si>
    <t>Удельный вес протяженности автомобильных дорог общего пользования сельских поселений, на которых производится комплекс работ по текущему ремонту, к общей протяженности улично-дорожной сети.</t>
  </si>
  <si>
    <t>Подпрограмма 1. Устройство и содержание автозимников Эвенкийского муниципального района.</t>
  </si>
  <si>
    <t>Задача 1: Развитие, модернизация и обеспечение сохранности сети зимних автомобильных дорог общего пользования Эвенкийского муниципального района и искусственных сооружений на них.</t>
  </si>
  <si>
    <t>Протяженность зимних автомобильных дорог общего пользования Эвенкийского муниципального района, на которых производится комплекс работ по устройству и  содержанию.</t>
  </si>
  <si>
    <t>Задача 2. Постановка на государственный кадастровый учет земельных участков, занимаемых зимними автомобильными дорогами общего пользования Эвенкийского муниципального района и искусственными сооружениями на них.</t>
  </si>
  <si>
    <t>Протяженности  участков зимних  автомобильных  дорог, поставленных на  государственный  кадастровый  учет</t>
  </si>
  <si>
    <t>Подпрограмма 2. Ремонт улично-дорожной сети сельских поселений Эвенкийского муниципального района.</t>
  </si>
  <si>
    <t>Задача 3. Повышение уровня транспортно-эксплуатационного состояния улично-дорожной сети сельских поселений Эвенкийского муниципального района.</t>
  </si>
  <si>
    <t>Протяженность автомобильных  дорог  общего пользования местного значения  сельских  поселений, работы по содержанию  которых  выполняются  в  соответствии  с  требованиями  нормативных  документов</t>
  </si>
  <si>
    <t>м</t>
  </si>
  <si>
    <t>Задача 5.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расходования средств краевого и районного бюджетов.</t>
  </si>
  <si>
    <t>Подпрограмма 3. Обеспечение реализации муниципальной программы.</t>
  </si>
  <si>
    <t>Исполнение бюджетных ассигнований, предусмотренных подпрограммой «Устройство и содержание автозимников Эвенкийского муниципального района».</t>
  </si>
  <si>
    <t>Соблюдение сроков представления главным распорядителям годовой бюджетной отчетности.</t>
  </si>
  <si>
    <t>Цель 2. Повышение доступности транспортных услуг для населения и экономики Эвенкийского муниципального района.</t>
  </si>
  <si>
    <t>Количество перевезенных (отправленных) пассажиров пригородным автомобильным и воздушным транспортом.</t>
  </si>
  <si>
    <t>Подпрограмма 4. Обеспечение выполнения программы внутримуниципальных пассажирских перевозок в Эвенкийском муниципальном районе.</t>
  </si>
  <si>
    <t>Задача 5. Поддержка воздушного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авиатранспортных услугах.</t>
  </si>
  <si>
    <t>4.1.</t>
  </si>
  <si>
    <t>Транспортная подвижность населения (количество рейсов/количество жителей).</t>
  </si>
  <si>
    <t>рейс/чел.</t>
  </si>
  <si>
    <t>4.2.</t>
  </si>
  <si>
    <t>Объем субсидий на 1 пассажира, руб.</t>
  </si>
  <si>
    <t>руб./чел.</t>
  </si>
  <si>
    <t>4.3.</t>
  </si>
  <si>
    <t>Процент оплаты от предельного тарифа.</t>
  </si>
  <si>
    <t>Задача 6. Поддержка пригородного автомобильного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автомобильных услугах.</t>
  </si>
  <si>
    <t>4.4.</t>
  </si>
  <si>
    <t>4.5.</t>
  </si>
  <si>
    <t>4.6.</t>
  </si>
  <si>
    <t>9. 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</si>
  <si>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10. Муниципальная программа "Эвенкия-информационный регион"</t>
  </si>
  <si>
    <t>11. Муниципальная программа "Территориальное планирование в Эвенкийском муниципальном районе"</t>
  </si>
  <si>
    <t>14. Муниципальная программа "Управление муниципальным имуществом Эвенкийского муниципального района"</t>
  </si>
  <si>
    <t>15. Муниципальная программа "Улучшение жилищных условий жителей Эвенкийского муниципального района"</t>
  </si>
  <si>
    <t>16. Муниципальная программа «Противодействие экстремизму и профилактика терроризма на территории Эвенкийского муниципального района»</t>
  </si>
  <si>
    <t>Задача 4: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</si>
  <si>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 xml:space="preserve">Число ДТП с пострадавшими, не более </t>
  </si>
  <si>
    <t>шт.</t>
  </si>
  <si>
    <t>2.4.</t>
  </si>
  <si>
    <t>Число лиц, травмированных и погибших в ДТП, не более</t>
  </si>
  <si>
    <t>1. Муниципальная программа "Управление муниципальными финансами в Эвенкийском муниципальном районе"</t>
  </si>
  <si>
    <t xml:space="preserve">Цель: обеспечение долгосрочной сбалансированности и устойчивости бюджетов Эвенкийского муниципального района, повышение качества и прозрачности управления муниципальными финансами  </t>
  </si>
  <si>
    <t>Задача 1: Обеспечение равных условий для устойчивого и эффективного исполнения расходных обязательств муниципальных образований, обеспечение сбалансированности местных бюджетов</t>
  </si>
  <si>
    <t>Подпрограмма 1.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Красноярского края</t>
  </si>
  <si>
    <t>тыс. руб.</t>
  </si>
  <si>
    <t>Задача 2: Эффективное управление муниципальным долгом Эвенкийского муниципального района</t>
  </si>
  <si>
    <t>Подпрограмма 2 .Управление муниципальным долгом Эвенкийского муниципального района</t>
  </si>
  <si>
    <t xml:space="preserve">Задача 3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 районного бюджета  </t>
  </si>
  <si>
    <t xml:space="preserve">Подпрограмма 3 Обеспечение реализации муниципальной программы и прочие мероприятия </t>
  </si>
  <si>
    <t>периодичность</t>
  </si>
  <si>
    <t>Отношение фактического объема предоставленной финансовой помощи на выравнивание бюджетной обеспеченности бюджетам поселений к утвержденным плановым назначениям</t>
  </si>
  <si>
    <t>Доля расходов на обслуживание муниципального
долга в объеме расходов районного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Федерации, не более</t>
  </si>
  <si>
    <t>Доля расходов районного бюджета, формируемых в рамках муниципальных программ, не менее</t>
  </si>
  <si>
    <t>3.4.</t>
  </si>
  <si>
    <t>3.5.</t>
  </si>
  <si>
    <t>Отношение муниципального долга Эвенкийского муниципального района к доходам районного бюджета без учета объема утвержденных безвозмездных поступлений, не более</t>
  </si>
  <si>
    <t>Отношение годовой суммы платежей на погашение и обслуживание муниципального долга к доходам районного бюджета, не более</t>
  </si>
  <si>
    <t>Доля расходов на обслуживание муниципального долга в объеме расходов районного бюджета, за исключением объема расходов, которые осуществляются за счет субвенций, предоставляемых из бюджетной системы РФ, не более</t>
  </si>
  <si>
    <t>Отсутствие просроченной кредиторской задолженности по долговым обязательствам ЭМР</t>
  </si>
  <si>
    <t>Доля расходов районного бюджета, формируемых в рамках муниципальных программ Эвенкийского муниципального района, не менее</t>
  </si>
  <si>
    <t>Обеспечение исполнения расходных обязательств Эвенкийского муниципального района (за исключением безвозмездных поступлений), не менее</t>
  </si>
  <si>
    <t>Доля органов местного самоуправления Эвенкийского муниципального района, обеспеченных возможностью работы в информационной системе исполнения районного бюджета</t>
  </si>
  <si>
    <t>Доля полученных заключений на проекты решений в области бюджетной и налоговой политики</t>
  </si>
  <si>
    <t>Наполнение и поддержание в актуальном состоянии рубрики «Открытый бюджет» на официальном сайте Эвенкийского муниципального района, не менее 1 раза в квартал</t>
  </si>
  <si>
    <t>Отсутствие в местных бюджетах просроченной кредиторской задолженности по выплате заработной платы с начислениями работникам бюджетной сферы и по исполнению обязательств перед гражданами</t>
  </si>
  <si>
    <t>6. Муниципальная программа "Развитие физической культуры и спорта в Эвенкийском муниципальном район"</t>
  </si>
  <si>
    <t xml:space="preserve">Удельный вес населения Эвенкийского муниципального района, систематически занимающегося физической культурой и спортом </t>
  </si>
  <si>
    <t xml:space="preserve">Количество спортивных мероприятий на территории Эвенкийского муниципального района </t>
  </si>
  <si>
    <t>единиц</t>
  </si>
  <si>
    <t xml:space="preserve">Численность занимающихся в муниципальном бюджетном образовательном учреждении дополнительного образования «Детско-юношеская спортивная школа»  </t>
  </si>
  <si>
    <t>Количество  спортивных клубов по месту жительства в Эвенкийском муниципальном  районе</t>
  </si>
  <si>
    <t>Привлечение населения к сдачам нормативов ВФСК "ГТО"</t>
  </si>
  <si>
    <t>Задача 1    Развитие материально - технической базы учреждений физической культуры и спорта</t>
  </si>
  <si>
    <t>Доля приобретенного спортивного инвентаря и спортивной атрибутики</t>
  </si>
  <si>
    <t>Количество спортивных клубов по месту жительства</t>
  </si>
  <si>
    <t>Количество спортивных мероприятий на территории Эвенкийского муниципального района</t>
  </si>
  <si>
    <t>Повышение квалификации специалистов в области адаптивной физической культуры и спорта инвалидов</t>
  </si>
  <si>
    <t>Количество инвалидов, систематически занимающихся физической культурой и спортом</t>
  </si>
  <si>
    <t>2.2</t>
  </si>
  <si>
    <t>Цель: 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 населения, системное развитие видов спорта с обязательным определением основных приоритетных видов спорта</t>
  </si>
  <si>
    <t xml:space="preserve">Финансирование расходов на проведение социально-значимых мероприятий в целях реализации соглашения о сотрудничестве при реализации ОАО "Востсибнефтегаз" социальных проектов </t>
  </si>
  <si>
    <t>Цель: Повышение качества жизни граждан, совершенствование системы муниципального управления на основе использования информационных и телекоммуникационных технологий</t>
  </si>
  <si>
    <t>Сокращение времени на рассмотрение обращений граждан и на осуществление взаимодействия Администрации района с организациями, учреждениями, а также повышение качества контроля за исполнением документов за счет внедрения системы электронного документооборота и делопроизводства</t>
  </si>
  <si>
    <t>Задача 1:  Повышение качества административно-управленческих процессов и оказания муниципальных услуг</t>
  </si>
  <si>
    <t>Подпрограмма 1. «Формирование электронного муниципалитета»</t>
  </si>
  <si>
    <t>1.1.1.</t>
  </si>
  <si>
    <t>Доля документов, поставленных на контроль от общего количества входящих документов</t>
  </si>
  <si>
    <t>1.1.2.</t>
  </si>
  <si>
    <t>Доля структурных подразделений и органов со статусом юридического лица Администрации ЭМР, подключенных к системе электронного документооборота, от общего числа структурных подразделений и органов со статусом юридического лица Администрации ЭМР, оказывающих муниципальные услуги</t>
  </si>
  <si>
    <t>1.1.3.</t>
  </si>
  <si>
    <t>Доля муниципальных образований, расположенных на территории ЭМР, подключенных к системе электронного документооборота, от общего числа муниципальных образований, расположенных на территории ЭМР</t>
  </si>
  <si>
    <t>1.1.4.</t>
  </si>
  <si>
    <t>Доля районных муниципальных организаций, расположенных на территории Эвенкийского муниципального района, подключенных к системе электронного документооборота, от общего числа районных муниципальных организаций, расположенных на территории Эвенкийского муниципального района</t>
  </si>
  <si>
    <t>Задача 2: Повышение эффективности работы органов местного управления и  уменьшение «цифрового неравенства» для жителей района</t>
  </si>
  <si>
    <t>Подпрограмма 2. «Модернизация и развитие информационной и телекоммуникационной инфраструктуры Эвенкийского муниципального района»</t>
  </si>
  <si>
    <t>Обновление компьютерной и офисной техники Администрации ЭМР, а так же структурных подразделений и органов со статусом юридического лица Администрации ЭМР</t>
  </si>
  <si>
    <t>Доля структурных подразделений и органов со статусом юридического лица Администрации Эвенкийского муниципального района имеющих доступ к информационно-правовым системам</t>
  </si>
  <si>
    <t>Модернизация серверного и сетевого оборудования</t>
  </si>
  <si>
    <t>Количество малочисленных и труднодоступных населенных пунктов района, в которых созданы и поддерживаются условия для обеспечения жителей услугами связи (сеть WiFi), ранее не имевших этой возможности</t>
  </si>
  <si>
    <t>Подпрограмма 3. «Обеспечение информационной безопасности»</t>
  </si>
  <si>
    <t>Доля АРМ Администрации Эвенкийского муниципального района, оснащенных системой антивирусной защиты</t>
  </si>
  <si>
    <t>Задача 3: Обеспечение безопасности информационных систем.</t>
  </si>
  <si>
    <t>Подпрограмма "Управление муниципальным долгом Эвенкийского муниципального района"</t>
  </si>
  <si>
    <t>Цель  повышение эксплуатационной надежности функционирования систем жзнеобеспечения населения.</t>
  </si>
  <si>
    <t>Уровень износа объектов коммунальной инфраструктуры</t>
  </si>
  <si>
    <t xml:space="preserve">Задача 1. Повышение эксплуатационной надежности функционирования систем жизнеобеспечения населения </t>
  </si>
  <si>
    <t>Подпрограмма 1 "Строительство, реконструкция, модернизация и капитальный ремонт объектов коммунальной инфраструктуры в Эвенкийском муниципальном районе"</t>
  </si>
  <si>
    <t>теплоснабжение</t>
  </si>
  <si>
    <t xml:space="preserve">ед. </t>
  </si>
  <si>
    <t>водоснабжение</t>
  </si>
  <si>
    <t>водоотведение</t>
  </si>
  <si>
    <t>снижение потерь энергоресурсов и инженерных сетей</t>
  </si>
  <si>
    <t>Задача 2. Формирование целостной и эффективной системы управления энергосбережением и повышением энергетической эффективности</t>
  </si>
  <si>
    <t>Подпрграмма 2 "Энергосбережение и повышение энергетической эффективности в Эвенкийском муницпальном районе"</t>
  </si>
  <si>
    <t>электрической энергии</t>
  </si>
  <si>
    <t>воды</t>
  </si>
  <si>
    <t>тепловой энергии</t>
  </si>
  <si>
    <t>Доля объемов энергоресурсов, расчеты за которые осуществляются с использованием приборов учета в муниципальных учреждениях, в общем объеме энергоресурсов, потребляемых (используемых) в муниципальных учреждениях, где установка ПУ обязательна, согласно Федеральному закону № 261-ФЗ</t>
  </si>
  <si>
    <t>Подпрограмма 3 "Обращение с отходами на территории Эвенкийского муницпального района"</t>
  </si>
  <si>
    <t>Задача 3. Снижение негативного воздействия отходов на окружающую среду и здоровья населения</t>
  </si>
  <si>
    <t>Задача 4. Создание условий для эффективного, ответственного управления финансовыми ресурсами в рамках выполнения установленных функций и полномочий</t>
  </si>
  <si>
    <t>Доля своевременно утвержденных планов финансово -хозяйственной деятельности предприятий на текущий финансовый год</t>
  </si>
  <si>
    <t>Мероприятие № 1 "Компенсация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населения"</t>
  </si>
  <si>
    <t xml:space="preserve">Количество энергоснабжающих организаций, которым выплачена компенсация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</t>
  </si>
  <si>
    <t>Мероприятие № 2 "Компенсация части расходов граждан на оплату коммунальных услуг исполнителям коммунальных услуг"</t>
  </si>
  <si>
    <t>Количество предприятий жилищно-коммунального комплекса, которым выплачена компенсация платы граждан за коммунальные услуги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</si>
  <si>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вследствии разницы между фактической стоимостью топлива и стоимостью топлива, учтенной в тарифах на тепловую и электрическую энергию</t>
  </si>
  <si>
    <t>ед</t>
  </si>
  <si>
    <t>Количество предприятий, которым возмещены транспортные расходы по доставке нефтепродуктов в районы Крайнего Севера и приравненных к ним местностям с ограниченнымисроками завоза грузов</t>
  </si>
  <si>
    <t xml:space="preserve">ед </t>
  </si>
  <si>
    <t>Количество организаций и физических лиц, которым предоставлена субсидия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</si>
  <si>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 xml:space="preserve">Количество приобретенных (реконструированных)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 </t>
  </si>
  <si>
    <t>Количество реализованных социально-значимых мероприятий</t>
  </si>
  <si>
    <t>Доля объемов энергоресурсов, расчеты за которые осуществляются с использованием приборов учета ( в части многоквартирных домов - с использованием колективных (общедомовых) приборов учета), в общем объеме энергоресурсов, в том числе:</t>
  </si>
  <si>
    <t>Доля населенных пунктов, обеспеченных санкционированными местами размещения или обезвреживания отходов</t>
  </si>
  <si>
    <t>Снижение интегрального показателя аварийности инженерных сетей:</t>
  </si>
  <si>
    <t>Подпрограмма 4 "Обеспечение реализации муниципальной программы и прочие мероприятия"</t>
  </si>
  <si>
    <t>до 17,00</t>
  </si>
  <si>
    <t>до 15,00</t>
  </si>
  <si>
    <t>Отдельные мероприятия программы</t>
  </si>
  <si>
    <t>Количество предприятий, получивших субсидию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</t>
  </si>
  <si>
    <t xml:space="preserve">Количество предприятий , получившиз субсидию на возмещение недополученных доходов в связи с оказанием населению, проживающему на территории Эвенкийского муниципального района услуг по развобру воды из системы отопления </t>
  </si>
  <si>
    <t>4. Муниципальная программа "Культура Эвенкии"</t>
  </si>
  <si>
    <t xml:space="preserve">Цель программы: Создание условий для сохранения и развития культурного наследия и реализации культурного и духовного потенциала населения Эвенкии. </t>
  </si>
  <si>
    <t>Удельный вес населения, участвующего в платных культурно-досуговых мероприятиях, проводимых муниципальными учреждениями культуры</t>
  </si>
  <si>
    <t>экз.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</si>
  <si>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</si>
  <si>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 xml:space="preserve">Доля оцифрованных заголовков единиц хранения, переведенных в электронный формат программного комплекса «Архивный фонд» (создание электронных описей), в общем количестве единиц хранения, хранящихся 
в  муниципальном  казенном учреждении «Эвенкийский архив» Эвенкийского муниципального района Красноярского края </t>
  </si>
  <si>
    <t>Подпрограмма 1 «Сохранение культурного наследия»</t>
  </si>
  <si>
    <t>тыс.экз.</t>
  </si>
  <si>
    <t>Подпрограмма 2.  «Развитие архивного дела в Эвенкийском муниципальном районе»</t>
  </si>
  <si>
    <t>Доля хранящихся архивных документов в нормативных условиях, в общем количестве МКУ "Эвенкийский архив" ЭМР</t>
  </si>
  <si>
    <t xml:space="preserve">Доля оцифрованных заголовков единиц хранения (далее - дела), переведенных в электронный формат программного комплекса "Архивный фонд" (создание электронных описей), в общем количестве дел, хранящихся в МКУ "Эвенкийский архив" </t>
  </si>
  <si>
    <t>Задача 3. Обеспечение доступа граждан к культурным благам и участию в культурной  жизни</t>
  </si>
  <si>
    <t>Подпрограмма 3. Поддержка искусства и народного творчества</t>
  </si>
  <si>
    <t xml:space="preserve">Доля учащихся учреждений дополнительного образования детей в сфере «культура», принимающих участие  в конкурсах, фестивалях, смотрах, выставках, конференциях, в том числе в международных, всероссийских, краевых, региональных и зональных </t>
  </si>
  <si>
    <t xml:space="preserve"> чел.</t>
  </si>
  <si>
    <t>Подпрограмма 4. Обеспечение условий реализации муниципальной программы и прочие мероприятия</t>
  </si>
  <si>
    <t>Доля детей, привлекаемых к участию в творческих мероприятиях, в общем числе детей</t>
  </si>
  <si>
    <t xml:space="preserve">Количество библиографических записей 
в электронных каталогах муниципальных библиотек  </t>
  </si>
  <si>
    <t>тыс.ед</t>
  </si>
  <si>
    <t>Своевременность и качество  подготовленных  проектов нормативных правовых актов, обусловленных изменениями федерального и регионального законодательства</t>
  </si>
  <si>
    <t>баллы</t>
  </si>
  <si>
    <t xml:space="preserve">Уровень исполнения расходов главного распорядителя за счет средств районного бюджета </t>
  </si>
  <si>
    <t xml:space="preserve">Своевременность утверждения муниципальных заданий подведомственным главному распорядителю учреждениям на текущий финансовый год и плановый период </t>
  </si>
  <si>
    <t>Задача 4. Создание условий для устойчивого развития отрасли «культура»</t>
  </si>
  <si>
    <t xml:space="preserve">Задача 1. Сохранение и эффективное использование культурного наследия Эвенкийского муниципального района   </t>
  </si>
  <si>
    <t>Количество экземпляров новых поступлений в библиотечные фонды общедоступных библиотек на 1 тыс. человек населения, не менее</t>
  </si>
  <si>
    <t>Численность учащихся учреждений дополнительного образования детей в сфере «культура», не менее</t>
  </si>
  <si>
    <t>Посещаемость музейных учреждений, не менее</t>
  </si>
  <si>
    <t>Книговыдача в муниципальных библиотеках, не менее</t>
  </si>
  <si>
    <t xml:space="preserve">Количество посетителей муниципальных учреждений культурно-досугового типа на 1 тыс. человек населения, не менее </t>
  </si>
  <si>
    <t>Число клубных формирований, не менее</t>
  </si>
  <si>
    <t>Число участников клубных формирований, не менее</t>
  </si>
  <si>
    <t>Число участников клубных формирований для детей в возрасте до 14 лет включительно , не менее</t>
  </si>
  <si>
    <t>Количество специалистов, повысивших квалификацию, прошедших переподготовку, обученных на семинарах и других мероприятиях, не менее</t>
  </si>
  <si>
    <t>Цель: обеспечение устойчивого развития сельских территорий, развития инженерной, транспортной и социальной инфраструктур, рациональное и эффективное использование территории, создание предпосылок для застройки и благоустройства территорий сельских поселений, сохранение и восстановление объектов историко-культурного наследия, обеспечение рационального природопользования и охраны окружающей природной среды в целях повышения качества и условий проживания населения Эвенкийского муниципального района</t>
  </si>
  <si>
    <t>1.2</t>
  </si>
  <si>
    <t xml:space="preserve">Цель: выработка и реализация муниципальной политики в области использования муниципального имущества, земель, расположенных на территории Эвенкийского муниципального района </t>
  </si>
  <si>
    <t>Количество объектов, на которые получены свидетельства о государственной регистрации права муниципальной собственности (за период):  здания, строения, нежилые помещения, объекты и сооружения инженерной, транспортной и социальной инфраструктуры, не завершенные строительством объекты, объекты жилищного фонда</t>
  </si>
  <si>
    <t xml:space="preserve"> Доходы бюджета района от приватизации муниципального имущества  </t>
  </si>
  <si>
    <t xml:space="preserve">  Количество земельных участков, находящихся в муниципальной собственности</t>
  </si>
  <si>
    <t>Задача 1. Формирование и управление муниципальной собственностью</t>
  </si>
  <si>
    <t>Количество объектов недвижимого имущества, на которые оформлена техническая документация (за период)</t>
  </si>
  <si>
    <t xml:space="preserve">Количество объектов муниципального имущества, у которых определена рыночная стоимость (за период)    </t>
  </si>
  <si>
    <t>Количество объектов муниципального имущества, учтенных в Реестре муниципальной собственности, по разделам Реестра:</t>
  </si>
  <si>
    <t>здания, строения, сооружения, объекты инженерной, транспортной и социальной инфраструктуры, не завершенные строительством объекты</t>
  </si>
  <si>
    <t>жилые помещения</t>
  </si>
  <si>
    <t xml:space="preserve">Количество объектов недвижимости, планируемых к приобретению  </t>
  </si>
  <si>
    <t xml:space="preserve">Площадь объектов недвижимости, планируемых к приобретению  </t>
  </si>
  <si>
    <t>кв.м.</t>
  </si>
  <si>
    <t>Задача 2: . Обеспечение приватизации объектов муниципальной собственности</t>
  </si>
  <si>
    <t>Площадь нежилого фонда, подлежащая приватизации</t>
  </si>
  <si>
    <t>Задача 3. Проведение мероприятий по землеустройству и землепользованию</t>
  </si>
  <si>
    <t>Количество сформированных земельных участков, занимаемых объектами муниципальной собственности (за период)</t>
  </si>
  <si>
    <t>Количество оформленных в муниципальную собственность земельных участков (за период)</t>
  </si>
  <si>
    <t>Доля семей, улучшивших жилищные условия за счет получения социальных выплат (субсидий), к общему количеству семей, подавших заявления в программу</t>
  </si>
  <si>
    <t>Удельный вес введенной  площади жилья по отношению к общей площади жилого фонда</t>
  </si>
  <si>
    <t>Доля площади жилья, введенной за счет собственных и заемных средств в введенной площади жилья</t>
  </si>
  <si>
    <t xml:space="preserve">Доля семей,имеющих возможность улучшить жилищные условия с помощью собственных и заемных средств к общему количеству семей, состоящих на учете, нуждающихся в улучшении жилищных условий </t>
  </si>
  <si>
    <t>Подпрограмма 1. «Социальное развитие села на территории Эвенкийского муниципального района»</t>
  </si>
  <si>
    <t>Количество граждан проживающих в сельской местности, улучшивших жилищные условия</t>
  </si>
  <si>
    <t>семей</t>
  </si>
  <si>
    <t xml:space="preserve">Площадь строительства (приобретения) жилья гражданами - участниками Программы         </t>
  </si>
  <si>
    <t>м2</t>
  </si>
  <si>
    <t>Подпрограмма 2. «Улучшение жилищных условий молодых семей и молодых специалистов в сельской местности Эвенкийского муниципального района»</t>
  </si>
  <si>
    <t>Количество молодых семей и молодых специалистов улучшивших жилищные условия</t>
  </si>
  <si>
    <t xml:space="preserve">Площадь строительства (приобретения) жилья молодым семьям и специалистам программы         </t>
  </si>
  <si>
    <t xml:space="preserve">Подпрограмма 3. «Обеспечение жильем молодых семей в Эвенкийском муниципальном районе»   </t>
  </si>
  <si>
    <t>Удельный вес количества объектов, на которые зарегистрировано право муниципальной собственности, к общему количеству объектов, учтенных в Реестре муниципальной собственности</t>
  </si>
  <si>
    <t>Количество объектов муниципального имущества, учтенных в Реестре муниципальной собственности, по разделу казна</t>
  </si>
  <si>
    <t>Цель: Обеспечение защиты прав и свобод граждан, предупреждение экстремистских и террористических проявлений на территории Эвенкийского муниципального района</t>
  </si>
  <si>
    <t>Количество проведенных семинаров-практикумов по антитеррористической подготовке с обучающимися</t>
  </si>
  <si>
    <t>Количество распространенной полиграфической продукции антитеррористической направленности</t>
  </si>
  <si>
    <t>Количество размещенных баннеров антитеррористической направленности</t>
  </si>
  <si>
    <t>Количество совершенных актов экстремистской направленности против соблюдения прав человека</t>
  </si>
  <si>
    <t>Задача 1:  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терроризму</t>
  </si>
  <si>
    <t>Подготовка и проведение уроков и внеклассных мероприятий, направленных на развитие уровня толерантного сознания молодежи</t>
  </si>
  <si>
    <t>Ед</t>
  </si>
  <si>
    <t>Информирование населения по действиям при возникновении террористических угроз</t>
  </si>
  <si>
    <t>Распространение памяток, листовок среди населения, обеспечение наглядной агитацией учреждений социальной сферы</t>
  </si>
  <si>
    <t>Задача 2: Разработка и реализация системы мер раннего учета и предупреждения межнациональных конфликтов</t>
  </si>
  <si>
    <t>Проведение тематических мероприятий: фестивалей, конкурсов, викторин, с целью формирования у граждан уважительного отношения к традициям и обычаям различных народов и национальностей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</si>
  <si>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типов, не менее</t>
  </si>
  <si>
    <t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года), не менее</t>
  </si>
  <si>
    <t>Количество детей-сирот, детей, оставшихся без попечения родителей, а также лиц из их числа, которым необходимо приобрести жилые помещения в соответствии с соглашением о предоставлении субсидий из краевого бюджета бюджету район, не менее</t>
  </si>
  <si>
    <t>Количество показателей</t>
  </si>
  <si>
    <t>исполнено</t>
  </si>
  <si>
    <t>не исполнено</t>
  </si>
  <si>
    <t>Доля исполненных бюджетных ассигнований, предусмотренных в программе, не менее</t>
  </si>
  <si>
    <t>Доля исполненных бюджетных ассигнований, предусмотренных в программном виде, не менее</t>
  </si>
  <si>
    <t>7.1.</t>
  </si>
  <si>
    <t>7.3.</t>
  </si>
  <si>
    <t>7.4.</t>
  </si>
  <si>
    <t>8.1.</t>
  </si>
  <si>
    <t>8.2.</t>
  </si>
  <si>
    <t>8.3.</t>
  </si>
  <si>
    <t>8.4.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</si>
  <si>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</si>
  <si>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</si>
  <si>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</si>
  <si>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</si>
  <si>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</si>
  <si>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</si>
  <si>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</si>
  <si>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</si>
  <si>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</si>
  <si>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</si>
  <si>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9.2.</t>
  </si>
  <si>
    <t>9.3.</t>
  </si>
  <si>
    <t>10.1.</t>
  </si>
  <si>
    <t>10.3.</t>
  </si>
  <si>
    <t>10.2.</t>
  </si>
  <si>
    <t>12.1.</t>
  </si>
  <si>
    <t>12.2.</t>
  </si>
  <si>
    <t>12.3.</t>
  </si>
  <si>
    <t>12.4.</t>
  </si>
  <si>
    <t>13.1.</t>
  </si>
  <si>
    <t>13.2.</t>
  </si>
  <si>
    <t>15.1.</t>
  </si>
  <si>
    <t>15.2.</t>
  </si>
  <si>
    <t>15.3.</t>
  </si>
  <si>
    <t>Цель: Развитие и поддержка отраслей экономики района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</si>
  <si>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</si>
  <si>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Розничный товарооборот</t>
  </si>
  <si>
    <t>тыс.руб</t>
  </si>
  <si>
    <t xml:space="preserve">Оборот общественного
питания
</t>
  </si>
  <si>
    <t>Задача 1: Создание благоприятных экономических условий для развития малого и среднего предпринимательства</t>
  </si>
  <si>
    <t>Подпрограмма 1  «Поддержка малого и среднего предпринимательства».</t>
  </si>
  <si>
    <t>количество   субъектов малого  и  среднего предпринимательства, получивших муниципальную поддержку</t>
  </si>
  <si>
    <t>количество созданных рабочих мест (включая вновь зарегистрированных индивидуальных предпринимателей)  в секторе  малого и среднего предпринимательства</t>
  </si>
  <si>
    <t>количество сохраненных рабочих мест в секторе малого и среднего предпринимательства</t>
  </si>
  <si>
    <t>объем  привлеченных инвестиций  в секторе малого  и  среднего предпринимательства</t>
  </si>
  <si>
    <t>млн.руб.</t>
  </si>
  <si>
    <t>количество субъектов малого и среднего предпринимательства, получивших имущественную поддержку</t>
  </si>
  <si>
    <t>Задача 2:  Поддержка торговой отрасли на территории района.</t>
  </si>
  <si>
    <t>Подпрограмма 2:  «Поддержка предприятий торговли»</t>
  </si>
  <si>
    <t xml:space="preserve">объем доставленных продуктов питания в малые поселения </t>
  </si>
  <si>
    <t>производство хлеба</t>
  </si>
  <si>
    <t>Количество сохраненных мест в гостиницах</t>
  </si>
  <si>
    <t>мест</t>
  </si>
  <si>
    <t>1</t>
  </si>
  <si>
    <t>итого</t>
  </si>
  <si>
    <t>Наименование муниципальной программы</t>
  </si>
  <si>
    <t>5. Муниципальная программа "Молодежь Эвенкии"</t>
  </si>
  <si>
    <t>Количество молодых граждан - участников мероприятий в сфере молодежной политики</t>
  </si>
  <si>
    <t>Цель. Создание условий для формирования молодой личности, постоянно совершенствующейся, способной адаптироваться к меняющимся условиям и восприимчивой к новым созидательным идеям и их реализации в интересах развития Эвенкийского муниципального района.</t>
  </si>
  <si>
    <t>Задача 1. Создание условий для успешной социализации и эффективной самореализации молодежи Эвенкийского муниципального района</t>
  </si>
  <si>
    <t>Количество молодых граждан, проживающих в ЭМР, вовлеченных в добровольческую деятельность</t>
  </si>
  <si>
    <t>2.1.3.</t>
  </si>
  <si>
    <t>2.2.1.</t>
  </si>
  <si>
    <t>2.2.2.</t>
  </si>
  <si>
    <t>2.2.3.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</si>
  <si>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</si>
  <si>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</si>
  <si>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</si>
  <si>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</si>
  <si>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</si>
  <si>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</si>
  <si>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</si>
  <si>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</si>
  <si>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</si>
  <si>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Отдельное мероприятие «Организация проведения мероприятий по отлову и  содержанию безнадзорных животных»</t>
  </si>
  <si>
    <t>Организация проведения мероприятий по отлову и  содержанию безнадзорных животных, не менее</t>
  </si>
  <si>
    <t>4.7.</t>
  </si>
  <si>
    <t>Ед. изм.</t>
  </si>
  <si>
    <t>Процент исполнения/неисполнения от общего количества</t>
  </si>
  <si>
    <t>Протяженность зимних автомобильных дорог, работы по  устройству и содержанию которых выполняются в соответствии с требованиями
действующих нормативов.</t>
  </si>
  <si>
    <t>Не в полном объеме выполнено плановое количество рейсов</t>
  </si>
  <si>
    <t>Подпрограмма 3 «Государственная поддержка детей-сирот»,</t>
  </si>
  <si>
    <t>Количество молодых граждан, проживающих в ЭМР, вовлеченных в мероприятия военно-патриотической направленности</t>
  </si>
  <si>
    <t>Исполнение по муниципальным программам за 2020 год по источникам финансирования в разрезе программ, подпрограмм и отдельных мероприятий</t>
  </si>
  <si>
    <t>2.5.</t>
  </si>
  <si>
    <t xml:space="preserve">Количество малочисленных и труднодоступных населенных пунктов района, в которых созданы и поддерживаются условия для обеспечения жителей услугами сотовой связи, ранее не имевших этой возможности </t>
  </si>
  <si>
    <t>Снижение степени износа объектов коммунальной инфраструктуры</t>
  </si>
  <si>
    <t>до58</t>
  </si>
  <si>
    <t>до 58</t>
  </si>
  <si>
    <t xml:space="preserve">5. Отдельные мероприятия </t>
  </si>
  <si>
    <t>Объем реализации продукции сельского хозяйства населения</t>
  </si>
  <si>
    <t>мясо и мясная продукция</t>
  </si>
  <si>
    <t xml:space="preserve">молоко </t>
  </si>
  <si>
    <t>яйца</t>
  </si>
  <si>
    <t>1.2.1.</t>
  </si>
  <si>
    <t>1.2.2.</t>
  </si>
  <si>
    <t>1.2.3.</t>
  </si>
  <si>
    <t>тыс. штук</t>
  </si>
  <si>
    <t>Формирование и регистрация земельных участков происходит в течение года по мере их необходимости</t>
  </si>
  <si>
    <t xml:space="preserve">Внесение в Реестр объектов происходит на основании государственной регистрации права муниципальной собственности ЭМР. </t>
  </si>
  <si>
    <t>Задача 2 Проведение массовых физкультурно – спортивных мероприятий</t>
  </si>
  <si>
    <t>Задача 3 Развитие адаптивной физической культуры</t>
  </si>
  <si>
    <t>Количество спортсменов получившие спортивные разряды</t>
  </si>
  <si>
    <t>Задача 4 Подготовка спортивного резерва через развитие детско-юношеского спорта</t>
  </si>
  <si>
    <t>Количество лиц из числа коренных малочисленных народов Российской Федерации, проживающих на территории Красноярского края и лиц, ведущих традиционный образ жизни коренных малочисленных народов Российской Федерации, проживающих на территории Красноярского края, получивших меры государственной поддержки и (или) участвующих в социально значимых мероприятиях, не менее</t>
  </si>
  <si>
    <t>Доля лиц из числа коренных малочисленных народов Российской Федерации, проживающих на территории Красноярского края, и лиц, имеющих право на получение мер государственной поддержки, получивших меры государственной поддержки, от общего числа лиц, обратившихся и имеющих право на получение мер государственной поддержки, не менее</t>
  </si>
  <si>
    <t>15.4.</t>
  </si>
  <si>
    <t>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</si>
  <si>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Задача 4. Предоставление социальных выплат отдельным категориям граждан для улучшения жилищных условий</t>
  </si>
  <si>
    <t>Мероприятие 1. 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</si>
  <si>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Мероприятие 2. 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</si>
  <si>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Уровень исполнения расходов, направленных на обеспечение деятельности специалистов, осуществляющих переданные государственные полномочия</t>
  </si>
  <si>
    <t>Количество семей,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</si>
  <si>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</t>
  </si>
  <si>
    <t>Доля молодых семей, улучшивших жилищные условия за счет получения социальных выплат к общему количеству молодых семей, состоящих на учете нуждающихся в улучшении жилищных условий</t>
  </si>
  <si>
    <t>Подготовка проектов генеральных планов (проектов внесения в них изменений) сельских поселений ЭМР</t>
  </si>
  <si>
    <t>Подготовка проектов правил землепользования и застройки документов (проектов внесения в них изменений) сельских поселений и межселенной территории ЭМР</t>
  </si>
  <si>
    <t>Муниципальная программа "Содействие развитию гражданского общества в Эвенкийском муниципальном районе"</t>
  </si>
  <si>
    <t>3. Муниципальная программа "Содействие развитию гражданского общества в Эвенкийском муниципальном районе"</t>
  </si>
  <si>
    <t>розничный товарооборот, предприятий получивших муниципальную поддержку</t>
  </si>
  <si>
    <t>Цель 1. Создание условий для эффективной деятельности социально ориентированных некоммерческих организаций</t>
  </si>
  <si>
    <t>Количество СО НКО, имеющих статус юридического лица, получивших финансовую, консультационную, методическую и организационно-техническую поддержку</t>
  </si>
  <si>
    <t>Количество благополучателей, которым оказана поддержка (помощь) в рамках реализации проектов, услуг, программ социально ориентированными некоммерческими организациями района</t>
  </si>
  <si>
    <t>Задача 1. Содействие формированию пространства, способствующего развитию гражданских инициатив, развитию системы механизмов поддержки СОНКО</t>
  </si>
  <si>
    <t>Мероприятие 1. Поддержка деятельности социально ориентированных некоммерческих организаций, осуществляющих деятельность на территории Эвенкийского муниципального района</t>
  </si>
  <si>
    <t>Количество действующих ресурсных центров по поддержке СО НКО</t>
  </si>
  <si>
    <t>Задача 2. Финансовая поддержка СОНКО, осуществляющих деятельность на территории Эвенкийского муниципального района</t>
  </si>
  <si>
    <t>Мероприятие 2. Предоставление на конкурсной основе муниципальных грантов СОНКО, осуществляющим деятельность на территории Эвенкийского муниципального района, в том числе на реализацию общественно значимых проектов</t>
  </si>
  <si>
    <t>Количество поддержанных социальных проектов СОНКО</t>
  </si>
  <si>
    <t>Задача 2. Создание условий развития и совершенствования системы патриотического воспитания молодежи Эвенкийского муниципального района</t>
  </si>
  <si>
    <t>Количество трудоустроенных  в летний период несовершеннолетних граждан, проживающих в ЭМР</t>
  </si>
  <si>
    <t>Количество молодёжи ЭМР принявших участие в профильных лагерях за пределами района</t>
  </si>
  <si>
    <t>Число субъектов малого и среднего предпринимательства в расчете на 10000 человек населения</t>
  </si>
  <si>
    <t>энергоснабжение</t>
  </si>
  <si>
    <t>Задача 2. Обеспечение сохранности документов Архивного фонда Российской Федерации и других архивных документов, хранящихся в Муниципальном казенном учреждении «Эвенкийский архив» Эвенкийского муниципального района Красноярского края</t>
  </si>
  <si>
    <t>Отдельное мероприятие программы: 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</si>
  <si>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</si>
  <si>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r>
      <t>Соблюдение сроков предоставления отчетности, запросов</t>
    </r>
    <r>
      <rPr>
        <i/>
        <sz val="10"/>
        <rFont val="Times New Roman"/>
        <family val="1"/>
        <charset val="204"/>
      </rPr>
      <t xml:space="preserve">. </t>
    </r>
  </si>
  <si>
    <t>Проведение заседаний Антитеррористическая комиссия Эвенкийского муниципального района Красноярского края по вопросам профилактики террористических угроз на территории Эвенкийского муниципального района</t>
  </si>
  <si>
    <t>План на 2021 год (утвержден решением о районном бюджете на 2021 год с учетом  изменений), тыс.руб.</t>
  </si>
  <si>
    <t>Исполнение за 2021 год</t>
  </si>
  <si>
    <t>Подпрограмма «Поддержка детей-сирот»</t>
  </si>
  <si>
    <t>Отдельное мероприятие "Организация проведения мероприятий по отлову, учету, содержанию и иному обращению с безнадзорными животными"</t>
  </si>
  <si>
    <t>Информация о достижении целевых показателей и показателей результативности муниципальных программ Эвенкийского муниципального района  в 2021 году</t>
  </si>
  <si>
    <t>2021 год</t>
  </si>
  <si>
    <t xml:space="preserve">2020 г. </t>
  </si>
  <si>
    <t>Численность педагогических работников прошедших обучение и повышение квалификации</t>
  </si>
  <si>
    <t>Доля детей в возрасте от 5 до 18 лет, имеющих право на получение дополнительного образования в рамках персонифицированного финансирования в общей численности детей в возрасте от 5 до 18 лет</t>
  </si>
  <si>
    <t xml:space="preserve">Договор на издание 1 книги был расторгнут , в связи с нарушением сроков поставки.
В связи с поздним принятием Порядков на проведение социально-значимых мероприятий. Проведено мероприятие: выставка - ярмарка "Сокровища Севера </t>
  </si>
  <si>
    <t>Снижение доли исполнения бюджетных ассигнований произошло из-за поздним принятием порядков, Ограниченные сроки торгов, установленные в Порядках. В связи с пандемией были отказы от услуг. Нарушены сроки поставок Поставщиками. Заявительный характер.</t>
  </si>
  <si>
    <t>Отмена выставки детских рисунков на тему "Охрана труда" в связи с распространением Covid19</t>
  </si>
  <si>
    <t>По информации муниципальных учреждений в 2022 году СОУТ не провдилась</t>
  </si>
  <si>
    <t>В отчетном году план по данному показателю равен 0 (нулю). Фактически улучшено условий на рабочих местах - 0. В 2022 году в рамках муниципальной программы планируется проведение специальной оценки условий труда, по результатам которой будет выявлено фактическое количество рабочих мест с улучшенными условиями.</t>
  </si>
  <si>
    <t>В связи с эпидемиологической обстановкой данный показатель трудно расчитать. За 2021 год информации отмуниципальных  учреждений об установленных диагнозах профзаболеваний не поступало</t>
  </si>
  <si>
    <t xml:space="preserve">В отчетном году произошел (май 2021) один несчастный случай с работником администрации ЭМР. В ходе расследования установлены грубые нарушения работником должностной инструкции и техники безопасности. </t>
  </si>
  <si>
    <t>Проекты документов территориального планирования и градостроительного зонирования</t>
  </si>
  <si>
    <t>Задача: Обеспечение документами территориального планирования и градостроительного зонирования муниципальных образований Эвенкийского муниципального района.</t>
  </si>
  <si>
    <t>Одна из СОНКО вернула грантовые средства в связи с невозможность реализовать проект</t>
  </si>
  <si>
    <t>Мероприятия в 2021 году не реализовывались в связи с тем, что специалисты по адаптивной физической культуре не были определены</t>
  </si>
  <si>
    <t>Закрытие части лагерей, снижение квоты для района</t>
  </si>
  <si>
    <t>Количество мест предоставленное КГАУ "Краевой дворец молодёжи" на основе конкурса</t>
  </si>
  <si>
    <t>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</t>
  </si>
  <si>
    <t xml:space="preserve">Предоставление субсидий из районного бюджета юридическим лицам, индивидуальным предпринимателям и физическим лицам- производителям товаров, работ, услуг в сфере ЖКХ на возмещение 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</si>
  <si>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 xml:space="preserve">Предоставление субсидии на возмещение  доходов в связи с оказанием населению, проживающему на территории Эвенкийского муниципального района услуг по разбору  воды из системы отопления. </t>
  </si>
  <si>
    <t xml:space="preserve">Предоставление субсидии на возмещение недопорлученных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</t>
  </si>
  <si>
    <t>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</t>
  </si>
  <si>
    <t>Компенсация части расходов граждан на оплату коммунальных услуг исполнителям коммунальных услуг</t>
  </si>
  <si>
    <t>Субсидия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</si>
  <si>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Софинансирование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</si>
  <si>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Подпрограмма "Обеспечение реализации программы и прочие меропрития"</t>
  </si>
  <si>
    <t>Мероприятие № 4 "Софинансирование за счет средств районного бюджета субсидии на финансирвание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вследствии разницы между фактической стоимостью топлива и стоимостью топлива, учтенной в тарифах на тепловую энергию и электрическую энергию"</t>
  </si>
  <si>
    <t>Мероприятие № 5 "Компенсация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грузов"</t>
  </si>
  <si>
    <t>Мероприятие № 7 "Предоставление субсидии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теплоснабжения, электроснабжения, водоснабжения, водоотведения, очистки сточных вод"</t>
  </si>
  <si>
    <t>Мероприятие № 9 "Предоставление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разору воды из системы отопления"</t>
  </si>
  <si>
    <t>Мероприятие № 12 "Предоставление субсидии на возмещение недополученных доходов в связи с оказанием населению, проживающему на территории Эвенкийского муниицпального района услуг по отоплению частных надворных построект (бань)"</t>
  </si>
  <si>
    <t>Мероприятие № 15 "Софинансирвание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 ясистем теплоснабжения, электроснабжения, водоснабжения, водооотведения и очистки сточных вод"</t>
  </si>
  <si>
    <t>Мероприятие № 16 "Финансирование расходов на проведение социально-значимых мероприятий в целях реализации соглашения о сотрудничестве при реализации А.О. "Востсибнефтегаз" социальных проектов в рамках отдельных мероприятий муниципальной программы "Реформирование и модернизация жилищно-коммунального хозяйства и топливно -энергетического комплекса Эвенкийского муниципального района"</t>
  </si>
  <si>
    <t>Техническая документация на объект недвижимости изготавливается по мере необходимости (при отсутствии сведений о существующем объекте в ЕГРН либо при формировании земельного участка).</t>
  </si>
  <si>
    <t>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</si>
  <si>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15.5</t>
  </si>
  <si>
    <t>Осуществление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</t>
  </si>
  <si>
    <t>Цель. Создание комфортных условий жизнедеятельности сельских территорий, повышение уровня жизни сельского населения</t>
  </si>
  <si>
    <t xml:space="preserve">Задача 1.Улучшение жилищных условий граждан, проживающих в сельской местности.
</t>
  </si>
  <si>
    <t>Задача 2.  Улучшение жилищных условий граждан,  молодых семей и молодых специалистов, проживающих в сельской местности, работающих в организациях агропромышленного комплекса и социальной феры за счет предоставления  муниципальной  поддержки, направленной на обеспечение доступности при строительстве или приобретения жилья.</t>
  </si>
  <si>
    <t>В 2021 году  Эвенкийский район не вошел в краевой список получателей субсидий,  мероприятия подпрограммы не реализовывались</t>
  </si>
  <si>
    <t>Задача 3:Оказание за счёт средств районного бюджета поддержки молодым семьям,  нуждающимся в улучшении жилищных условий; создание условий для привлечения молодыми семьями собственных средств, финансовых  средств кредитных организаций, предоставляющих кредиты и займы, в том числе и ипотечные     жилищные кредиты для приобретения жилья или строительства индивидуального жилого дома</t>
  </si>
  <si>
    <t>Недофинансирование из Министерства строительства Красноярского края</t>
  </si>
  <si>
    <t>детей-сирот</t>
  </si>
  <si>
    <t>Мероприятие 3. Осуществление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родителей.</t>
  </si>
  <si>
    <t>1.3</t>
  </si>
  <si>
    <t>Проекты местных нормативов градостроительного проектирования на муниципальные образования Эвенкийского муниципального района</t>
  </si>
  <si>
    <t>1.4</t>
  </si>
  <si>
    <t>Проект внесения изменений в схему территориального планирования Эвенкийского муниципального района</t>
  </si>
  <si>
    <t>18. Муниципальная программа «Профилактика преступлений и иных правонарушений на территории Эвенкийского муниципального района»</t>
  </si>
  <si>
    <t>Муниципальная программа «Профилактика преступлений и иных правонарушений на территории Эвенкийского муниципального района»</t>
  </si>
  <si>
    <t>18</t>
  </si>
  <si>
    <t>Подпрограмма "Развития субъектов малого и среднего предпринимательства"</t>
  </si>
  <si>
    <t>Мероприятия подпрограммы не реализованы в связи с отсутвием претендентов на получение субсидии. Мероприятие носит заявительный характер. Средства в размере 1 000,00 тыс. руб возвращены в бюджет района.</t>
  </si>
  <si>
    <t>При формировании показателя за 2021 год в оборот розничной торговли не вошли данные предприятий малого предпринимательства.</t>
  </si>
  <si>
    <t>Раннее закрытие и позднее открытие зимних автомобильных дорог, что отразилось на выполнение плановых показателей по доставке товаров автомобильным транспортом.</t>
  </si>
  <si>
    <t>Цель: Повышение эффективности профилактики правонарушений, охраны общественного порядка, обеспечения общественной безопасности и повышение результативности противодействия преступности.</t>
  </si>
  <si>
    <t xml:space="preserve">Количество зарегистрированных преступлений </t>
  </si>
  <si>
    <t>Задача 1. Обеспечение общественного порядка и противодействие преступности</t>
  </si>
  <si>
    <t>Количество преступлений совершённых в общественных местах</t>
  </si>
  <si>
    <t>Количество действующих добровольных народных дружин</t>
  </si>
  <si>
    <t>Задача 2. Профилактика безнадзорности и правонарушений среди несовершеннолетних</t>
  </si>
  <si>
    <t>Количество несовершеннолетних и молодежи в возрасте от 6 до 18 лет, вовлеченных в профилактические мероприятия</t>
  </si>
  <si>
    <t>Задача 3. Ресоциализация лиц, освободившихся из мест лишения свободы</t>
  </si>
  <si>
    <t>Задача 4. Противодействие распространения алкоголизма, наркомании</t>
  </si>
  <si>
    <t>Количество преступлений, совершенных лицами, ранее судимыми и вновь совершившими преступления</t>
  </si>
  <si>
    <t>Количество пречступлений совекршенных в состоянии алкогольного опьянения (наркотического) опьянения, а также преступлений, связанных с незаконным оборотом наркотических средств и психотропных веществ</t>
  </si>
  <si>
    <t>Задача 3. Организация обучения и профессиональная подготовка работников муниципальных учреждений в области охраны труда</t>
  </si>
  <si>
    <t>7. Муниципальная программа "Развитие и поддержка отраслей экономики Эвенкийского муниципального района"</t>
  </si>
  <si>
    <t>Протяженность улично-дорожной сети сельских поселений, на которой проведен комплекс работ по  текущему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</si>
</sst>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?"/>
    <numFmt numFmtId="166" formatCode="0.0"/>
    <numFmt numFmtId="167" formatCode="#,##0.0"/>
    <numFmt numFmtId="168" formatCode="#,##0.00\ _₽"/>
    <numFmt numFmtId="169" formatCode="0.0%"/>
    <numFmt numFmtId="170" formatCode="000000"/>
    <numFmt numFmtId="171" formatCode="#,##0.00\ &quot;₽&quot;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31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3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418">
    <xf numFmtId="0" fontId="0" fillId="0" borderId="0" xfId="0"/>
    <xf numFmtId="0" fontId="2" fillId="0" borderId="0" xfId="1"/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34" fillId="0" borderId="1" xfId="0" applyFont="1" applyBorder="1"/>
    <xf numFmtId="0" fontId="10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/>
    <xf numFmtId="0" fontId="10" fillId="24" borderId="1" xfId="0" applyFont="1" applyFill="1" applyBorder="1" applyAlignment="1">
      <alignment horizontal="left" vertical="center" wrapText="1"/>
    </xf>
    <xf numFmtId="0" fontId="10" fillId="24" borderId="1" xfId="5" applyFont="1" applyFill="1" applyBorder="1" applyAlignment="1">
      <alignment horizontal="left" vertical="center" wrapText="1"/>
    </xf>
    <xf numFmtId="0" fontId="10" fillId="24" borderId="1" xfId="0" applyFont="1" applyFill="1" applyBorder="1" applyAlignment="1">
      <alignment wrapText="1"/>
    </xf>
    <xf numFmtId="0" fontId="10" fillId="24" borderId="1" xfId="5" applyFont="1" applyFill="1" applyBorder="1" applyAlignment="1">
      <alignment horizontal="right"/>
    </xf>
    <xf numFmtId="0" fontId="10" fillId="24" borderId="1" xfId="0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/>
    </xf>
    <xf numFmtId="49" fontId="10" fillId="24" borderId="1" xfId="5" applyNumberFormat="1" applyFont="1" applyFill="1" applyBorder="1" applyAlignment="1">
      <alignment horizontal="right" wrapText="1"/>
    </xf>
    <xf numFmtId="0" fontId="10" fillId="24" borderId="18" xfId="0" applyFont="1" applyFill="1" applyBorder="1" applyAlignment="1">
      <alignment horizontal="right" wrapText="1"/>
    </xf>
    <xf numFmtId="0" fontId="5" fillId="0" borderId="1" xfId="13" applyFont="1" applyBorder="1" applyAlignment="1">
      <alignment horizontal="center" vertical="center" wrapText="1"/>
    </xf>
    <xf numFmtId="0" fontId="0" fillId="0" borderId="0" xfId="0" applyFill="1"/>
    <xf numFmtId="0" fontId="6" fillId="0" borderId="22" xfId="13" applyFont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wrapText="1"/>
    </xf>
    <xf numFmtId="167" fontId="10" fillId="0" borderId="1" xfId="0" applyNumberFormat="1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right" wrapText="1"/>
    </xf>
    <xf numFmtId="0" fontId="37" fillId="0" borderId="0" xfId="0" applyFont="1" applyAlignment="1">
      <alignment horizontal="right"/>
    </xf>
    <xf numFmtId="0" fontId="10" fillId="24" borderId="1" xfId="0" applyFont="1" applyFill="1" applyBorder="1" applyAlignment="1">
      <alignment horizontal="left" vertical="top" wrapText="1"/>
    </xf>
    <xf numFmtId="0" fontId="10" fillId="2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4" borderId="1" xfId="5" applyFont="1" applyFill="1" applyBorder="1" applyAlignment="1">
      <alignment horizontal="center" vertical="center" wrapText="1"/>
    </xf>
    <xf numFmtId="0" fontId="10" fillId="24" borderId="1" xfId="5" applyFont="1" applyFill="1" applyBorder="1" applyAlignment="1">
      <alignment vertical="center" wrapText="1"/>
    </xf>
    <xf numFmtId="167" fontId="10" fillId="24" borderId="1" xfId="0" applyNumberFormat="1" applyFont="1" applyFill="1" applyBorder="1" applyAlignment="1">
      <alignment horizontal="right" wrapText="1"/>
    </xf>
    <xf numFmtId="167" fontId="38" fillId="0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horizontal="right" wrapText="1"/>
    </xf>
    <xf numFmtId="0" fontId="3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24" borderId="1" xfId="0" applyFont="1" applyFill="1" applyBorder="1" applyAlignment="1">
      <alignment horizontal="center" wrapText="1"/>
    </xf>
    <xf numFmtId="0" fontId="10" fillId="24" borderId="1" xfId="0" applyFont="1" applyFill="1" applyBorder="1" applyAlignment="1">
      <alignment horizontal="left" wrapText="1"/>
    </xf>
    <xf numFmtId="0" fontId="33" fillId="24" borderId="4" xfId="0" applyFont="1" applyFill="1" applyBorder="1" applyAlignment="1">
      <alignment wrapText="1"/>
    </xf>
    <xf numFmtId="0" fontId="33" fillId="24" borderId="3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22" xfId="0" applyFont="1" applyFill="1" applyBorder="1" applyAlignment="1">
      <alignment wrapText="1"/>
    </xf>
    <xf numFmtId="4" fontId="10" fillId="26" borderId="18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wrapText="1"/>
    </xf>
    <xf numFmtId="166" fontId="10" fillId="26" borderId="1" xfId="0" applyNumberFormat="1" applyFont="1" applyFill="1" applyBorder="1" applyAlignment="1">
      <alignment wrapText="1"/>
    </xf>
    <xf numFmtId="2" fontId="10" fillId="26" borderId="1" xfId="0" applyNumberFormat="1" applyFont="1" applyFill="1" applyBorder="1" applyAlignment="1">
      <alignment horizontal="right" wrapText="1"/>
    </xf>
    <xf numFmtId="1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/>
    </xf>
    <xf numFmtId="167" fontId="10" fillId="26" borderId="1" xfId="0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/>
    </xf>
    <xf numFmtId="0" fontId="10" fillId="26" borderId="1" xfId="5" applyFont="1" applyFill="1" applyBorder="1" applyAlignment="1">
      <alignment horizontal="right" wrapText="1"/>
    </xf>
    <xf numFmtId="0" fontId="10" fillId="26" borderId="18" xfId="5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 wrapText="1"/>
    </xf>
    <xf numFmtId="167" fontId="10" fillId="26" borderId="1" xfId="0" applyNumberFormat="1" applyFont="1" applyFill="1" applyBorder="1" applyAlignment="1">
      <alignment horizontal="right"/>
    </xf>
    <xf numFmtId="3" fontId="10" fillId="26" borderId="1" xfId="5" applyNumberFormat="1" applyFont="1" applyFill="1" applyBorder="1" applyAlignment="1">
      <alignment horizontal="right" wrapText="1"/>
    </xf>
    <xf numFmtId="167" fontId="38" fillId="26" borderId="1" xfId="0" applyNumberFormat="1" applyFont="1" applyFill="1" applyBorder="1" applyAlignment="1">
      <alignment horizontal="right" wrapText="1"/>
    </xf>
    <xf numFmtId="0" fontId="39" fillId="0" borderId="4" xfId="0" applyFont="1" applyBorder="1" applyAlignment="1">
      <alignment wrapText="1"/>
    </xf>
    <xf numFmtId="0" fontId="39" fillId="0" borderId="34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3" fillId="0" borderId="34" xfId="0" applyFont="1" applyBorder="1" applyAlignment="1">
      <alignment wrapText="1"/>
    </xf>
    <xf numFmtId="0" fontId="10" fillId="2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33" fillId="0" borderId="22" xfId="0" applyFont="1" applyFill="1" applyBorder="1" applyAlignment="1">
      <alignment wrapText="1"/>
    </xf>
    <xf numFmtId="0" fontId="0" fillId="27" borderId="0" xfId="0" applyFill="1"/>
    <xf numFmtId="2" fontId="10" fillId="0" borderId="1" xfId="0" applyNumberFormat="1" applyFont="1" applyBorder="1" applyAlignment="1">
      <alignment horizontal="right" wrapText="1"/>
    </xf>
    <xf numFmtId="0" fontId="10" fillId="0" borderId="2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69" fontId="0" fillId="0" borderId="0" xfId="0" applyNumberFormat="1"/>
    <xf numFmtId="0" fontId="5" fillId="0" borderId="3" xfId="13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wrapText="1"/>
    </xf>
    <xf numFmtId="49" fontId="10" fillId="24" borderId="1" xfId="5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wrapText="1"/>
    </xf>
    <xf numFmtId="0" fontId="10" fillId="24" borderId="1" xfId="5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24" borderId="18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26" borderId="1" xfId="0" applyNumberFormat="1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vertical="center" wrapText="1"/>
    </xf>
    <xf numFmtId="0" fontId="10" fillId="26" borderId="1" xfId="0" applyFont="1" applyFill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wrapText="1"/>
    </xf>
    <xf numFmtId="168" fontId="10" fillId="26" borderId="1" xfId="0" applyNumberFormat="1" applyFont="1" applyFill="1" applyBorder="1" applyAlignment="1">
      <alignment horizontal="right" wrapText="1"/>
    </xf>
    <xf numFmtId="0" fontId="34" fillId="0" borderId="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 wrapText="1"/>
    </xf>
    <xf numFmtId="0" fontId="33" fillId="0" borderId="33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26" borderId="18" xfId="0" applyFont="1" applyFill="1" applyBorder="1" applyAlignment="1">
      <alignment horizontal="right" wrapText="1"/>
    </xf>
    <xf numFmtId="0" fontId="12" fillId="0" borderId="2" xfId="0" applyFont="1" applyFill="1" applyBorder="1" applyAlignment="1">
      <alignment wrapText="1"/>
    </xf>
    <xf numFmtId="0" fontId="34" fillId="0" borderId="1" xfId="0" applyFont="1" applyBorder="1" applyAlignment="1">
      <alignment horizontal="center"/>
    </xf>
    <xf numFmtId="49" fontId="10" fillId="0" borderId="2" xfId="26" applyNumberFormat="1" applyFont="1" applyFill="1" applyBorder="1" applyAlignment="1" applyProtection="1">
      <alignment horizontal="center" vertical="center" wrapText="1"/>
    </xf>
    <xf numFmtId="49" fontId="34" fillId="0" borderId="19" xfId="0" applyNumberFormat="1" applyFont="1" applyFill="1" applyBorder="1" applyAlignment="1">
      <alignment horizontal="center"/>
    </xf>
    <xf numFmtId="49" fontId="12" fillId="0" borderId="1" xfId="26" applyNumberFormat="1" applyFont="1" applyFill="1" applyBorder="1" applyAlignment="1" applyProtection="1">
      <alignment horizontal="left" vertical="center" wrapText="1"/>
    </xf>
    <xf numFmtId="49" fontId="12" fillId="0" borderId="2" xfId="26" applyNumberFormat="1" applyFont="1" applyFill="1" applyBorder="1" applyAlignment="1" applyProtection="1">
      <alignment horizontal="center" vertical="center" wrapText="1"/>
    </xf>
    <xf numFmtId="0" fontId="36" fillId="0" borderId="1" xfId="0" applyFont="1" applyBorder="1"/>
    <xf numFmtId="1" fontId="36" fillId="0" borderId="1" xfId="0" applyNumberFormat="1" applyFont="1" applyBorder="1"/>
    <xf numFmtId="49" fontId="12" fillId="0" borderId="1" xfId="26" applyNumberFormat="1" applyFont="1" applyFill="1" applyBorder="1" applyAlignment="1" applyProtection="1">
      <alignment horizontal="center" vertical="center" wrapText="1"/>
    </xf>
    <xf numFmtId="168" fontId="33" fillId="0" borderId="1" xfId="0" applyNumberFormat="1" applyFont="1" applyFill="1" applyBorder="1" applyAlignment="1">
      <alignment wrapText="1"/>
    </xf>
    <xf numFmtId="168" fontId="33" fillId="0" borderId="1" xfId="0" applyNumberFormat="1" applyFont="1" applyFill="1" applyBorder="1" applyAlignment="1">
      <alignment horizontal="right" wrapText="1"/>
    </xf>
    <xf numFmtId="49" fontId="39" fillId="27" borderId="29" xfId="26" applyNumberFormat="1" applyFont="1" applyFill="1" applyBorder="1" applyAlignment="1" applyProtection="1">
      <alignment horizontal="left" vertical="center" wrapText="1"/>
    </xf>
    <xf numFmtId="4" fontId="33" fillId="0" borderId="3" xfId="0" applyNumberFormat="1" applyFont="1" applyBorder="1" applyAlignment="1" applyProtection="1">
      <alignment horizontal="right" wrapText="1"/>
    </xf>
    <xf numFmtId="0" fontId="10" fillId="0" borderId="1" xfId="0" applyFont="1" applyBorder="1" applyAlignment="1">
      <alignment horizontal="left" wrapText="1" indent="3"/>
    </xf>
    <xf numFmtId="0" fontId="10" fillId="24" borderId="1" xfId="0" applyFont="1" applyFill="1" applyBorder="1" applyAlignment="1">
      <alignment horizontal="left" wrapText="1" indent="3"/>
    </xf>
    <xf numFmtId="16" fontId="10" fillId="24" borderId="1" xfId="0" applyNumberFormat="1" applyFont="1" applyFill="1" applyBorder="1" applyAlignment="1">
      <alignment horizontal="center" vertical="center" wrapText="1"/>
    </xf>
    <xf numFmtId="0" fontId="12" fillId="24" borderId="2" xfId="5" applyNumberFormat="1" applyFont="1" applyFill="1" applyBorder="1" applyAlignment="1">
      <alignment horizontal="center" vertical="center" wrapText="1"/>
    </xf>
    <xf numFmtId="0" fontId="12" fillId="24" borderId="2" xfId="5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1" fillId="0" borderId="0" xfId="1" applyFont="1"/>
    <xf numFmtId="168" fontId="39" fillId="0" borderId="22" xfId="2" applyNumberFormat="1" applyFont="1" applyFill="1" applyBorder="1" applyAlignment="1" applyProtection="1">
      <alignment horizontal="right" wrapText="1"/>
    </xf>
    <xf numFmtId="168" fontId="39" fillId="0" borderId="22" xfId="0" applyNumberFormat="1" applyFont="1" applyFill="1" applyBorder="1" applyAlignment="1">
      <alignment wrapText="1"/>
    </xf>
    <xf numFmtId="0" fontId="32" fillId="0" borderId="0" xfId="0" applyFont="1"/>
    <xf numFmtId="168" fontId="39" fillId="0" borderId="34" xfId="0" applyNumberFormat="1" applyFont="1" applyFill="1" applyBorder="1" applyAlignment="1">
      <alignment wrapText="1"/>
    </xf>
    <xf numFmtId="0" fontId="5" fillId="0" borderId="19" xfId="13" applyFont="1" applyBorder="1" applyAlignment="1">
      <alignment horizontal="center" vertical="center" wrapText="1"/>
    </xf>
    <xf numFmtId="0" fontId="2" fillId="0" borderId="0" xfId="1" applyBorder="1"/>
    <xf numFmtId="0" fontId="0" fillId="0" borderId="0" xfId="0" applyBorder="1"/>
    <xf numFmtId="4" fontId="33" fillId="0" borderId="19" xfId="0" applyNumberFormat="1" applyFont="1" applyBorder="1" applyAlignment="1" applyProtection="1">
      <alignment horizontal="right" wrapText="1"/>
    </xf>
    <xf numFmtId="0" fontId="42" fillId="27" borderId="0" xfId="0" applyFont="1" applyFill="1"/>
    <xf numFmtId="0" fontId="42" fillId="0" borderId="0" xfId="0" applyFont="1"/>
    <xf numFmtId="0" fontId="10" fillId="0" borderId="22" xfId="0" applyFont="1" applyBorder="1" applyAlignment="1">
      <alignment horizontal="left" wrapText="1"/>
    </xf>
    <xf numFmtId="166" fontId="10" fillId="24" borderId="1" xfId="0" applyNumberFormat="1" applyFont="1" applyFill="1" applyBorder="1" applyAlignment="1">
      <alignment horizontal="right" wrapText="1"/>
    </xf>
    <xf numFmtId="168" fontId="33" fillId="0" borderId="22" xfId="0" applyNumberFormat="1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vertical="center" wrapText="1"/>
    </xf>
    <xf numFmtId="4" fontId="0" fillId="0" borderId="0" xfId="0" applyNumberFormat="1" applyFill="1"/>
    <xf numFmtId="0" fontId="4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/>
    </xf>
    <xf numFmtId="0" fontId="43" fillId="0" borderId="1" xfId="0" applyFont="1" applyBorder="1"/>
    <xf numFmtId="0" fontId="4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166" fontId="43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 applyAlignment="1">
      <alignment wrapText="1"/>
    </xf>
    <xf numFmtId="166" fontId="45" fillId="0" borderId="1" xfId="0" applyNumberFormat="1" applyFont="1" applyBorder="1"/>
    <xf numFmtId="0" fontId="45" fillId="0" borderId="1" xfId="0" applyFont="1" applyBorder="1"/>
    <xf numFmtId="0" fontId="10" fillId="0" borderId="1" xfId="0" applyFont="1" applyFill="1" applyBorder="1" applyAlignment="1">
      <alignment horizontal="right"/>
    </xf>
    <xf numFmtId="166" fontId="10" fillId="0" borderId="1" xfId="0" applyNumberFormat="1" applyFont="1" applyBorder="1" applyAlignment="1">
      <alignment wrapText="1"/>
    </xf>
    <xf numFmtId="166" fontId="45" fillId="0" borderId="1" xfId="0" applyNumberFormat="1" applyFont="1" applyBorder="1" applyAlignment="1">
      <alignment wrapText="1"/>
    </xf>
    <xf numFmtId="166" fontId="10" fillId="0" borderId="1" xfId="0" applyNumberFormat="1" applyFont="1" applyFill="1" applyBorder="1"/>
    <xf numFmtId="0" fontId="45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/>
    </xf>
    <xf numFmtId="0" fontId="38" fillId="0" borderId="0" xfId="0" applyFont="1" applyAlignment="1">
      <alignment horizontal="justify"/>
    </xf>
    <xf numFmtId="0" fontId="10" fillId="0" borderId="1" xfId="0" applyFont="1" applyFill="1" applyBorder="1"/>
    <xf numFmtId="0" fontId="10" fillId="26" borderId="1" xfId="0" applyFont="1" applyFill="1" applyBorder="1"/>
    <xf numFmtId="2" fontId="38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/>
    <xf numFmtId="0" fontId="10" fillId="0" borderId="1" xfId="0" applyNumberFormat="1" applyFont="1" applyBorder="1" applyAlignment="1">
      <alignment horizontal="left" vertical="top" wrapText="1"/>
    </xf>
    <xf numFmtId="166" fontId="10" fillId="0" borderId="1" xfId="0" applyNumberFormat="1" applyFont="1" applyBorder="1"/>
    <xf numFmtId="0" fontId="10" fillId="0" borderId="1" xfId="0" applyNumberFormat="1" applyFont="1" applyFill="1" applyBorder="1" applyAlignment="1">
      <alignment horizontal="left" vertical="top" wrapText="1"/>
    </xf>
    <xf numFmtId="2" fontId="10" fillId="26" borderId="1" xfId="0" applyNumberFormat="1" applyFont="1" applyFill="1" applyBorder="1" applyAlignment="1">
      <alignment horizontal="right"/>
    </xf>
    <xf numFmtId="170" fontId="10" fillId="0" borderId="0" xfId="0" applyNumberFormat="1" applyFont="1" applyAlignment="1">
      <alignment wrapText="1"/>
    </xf>
    <xf numFmtId="49" fontId="10" fillId="24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wrapText="1"/>
    </xf>
    <xf numFmtId="0" fontId="33" fillId="2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4" fontId="10" fillId="24" borderId="1" xfId="0" applyNumberFormat="1" applyFont="1" applyFill="1" applyBorder="1" applyAlignment="1">
      <alignment horizontal="right"/>
    </xf>
    <xf numFmtId="4" fontId="10" fillId="26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right" wrapText="1"/>
    </xf>
    <xf numFmtId="0" fontId="12" fillId="26" borderId="1" xfId="0" applyFont="1" applyFill="1" applyBorder="1" applyAlignment="1">
      <alignment horizontal="right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26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5" fillId="0" borderId="18" xfId="0" applyFont="1" applyBorder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43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right"/>
    </xf>
    <xf numFmtId="49" fontId="33" fillId="25" borderId="19" xfId="0" applyNumberFormat="1" applyFont="1" applyFill="1" applyBorder="1"/>
    <xf numFmtId="168" fontId="39" fillId="25" borderId="19" xfId="0" applyNumberFormat="1" applyFont="1" applyFill="1" applyBorder="1" applyAlignment="1">
      <alignment horizontal="right" wrapText="1"/>
    </xf>
    <xf numFmtId="168" fontId="39" fillId="25" borderId="1" xfId="0" applyNumberFormat="1" applyFont="1" applyFill="1" applyBorder="1" applyAlignment="1">
      <alignment horizontal="right" wrapText="1"/>
    </xf>
    <xf numFmtId="168" fontId="39" fillId="25" borderId="22" xfId="2" applyNumberFormat="1" applyFont="1" applyFill="1" applyBorder="1" applyAlignment="1" applyProtection="1">
      <alignment horizontal="right" wrapText="1"/>
    </xf>
    <xf numFmtId="168" fontId="39" fillId="25" borderId="3" xfId="0" applyNumberFormat="1" applyFont="1" applyFill="1" applyBorder="1" applyAlignment="1">
      <alignment horizontal="right" wrapText="1"/>
    </xf>
    <xf numFmtId="166" fontId="39" fillId="25" borderId="3" xfId="0" applyNumberFormat="1" applyFont="1" applyFill="1" applyBorder="1" applyAlignment="1">
      <alignment horizontal="right"/>
    </xf>
    <xf numFmtId="166" fontId="39" fillId="25" borderId="1" xfId="0" applyNumberFormat="1" applyFont="1" applyFill="1" applyBorder="1" applyAlignment="1">
      <alignment horizontal="right"/>
    </xf>
    <xf numFmtId="166" fontId="39" fillId="25" borderId="1" xfId="0" applyNumberFormat="1" applyFont="1" applyFill="1" applyBorder="1" applyAlignment="1">
      <alignment horizontal="center"/>
    </xf>
    <xf numFmtId="166" fontId="39" fillId="25" borderId="22" xfId="0" applyNumberFormat="1" applyFont="1" applyFill="1" applyBorder="1" applyAlignment="1">
      <alignment horizontal="right"/>
    </xf>
    <xf numFmtId="49" fontId="33" fillId="0" borderId="19" xfId="0" applyNumberFormat="1" applyFont="1" applyFill="1" applyBorder="1"/>
    <xf numFmtId="168" fontId="33" fillId="0" borderId="19" xfId="0" applyNumberFormat="1" applyFont="1" applyFill="1" applyBorder="1" applyAlignment="1">
      <alignment wrapText="1"/>
    </xf>
    <xf numFmtId="168" fontId="33" fillId="0" borderId="3" xfId="0" applyNumberFormat="1" applyFont="1" applyFill="1" applyBorder="1" applyAlignment="1">
      <alignment horizontal="right" wrapText="1"/>
    </xf>
    <xf numFmtId="166" fontId="33" fillId="0" borderId="3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center"/>
    </xf>
    <xf numFmtId="166" fontId="39" fillId="0" borderId="22" xfId="0" applyNumberFormat="1" applyFont="1" applyFill="1" applyBorder="1" applyAlignment="1">
      <alignment horizontal="right"/>
    </xf>
    <xf numFmtId="166" fontId="33" fillId="0" borderId="3" xfId="0" applyNumberFormat="1" applyFont="1" applyFill="1" applyBorder="1" applyAlignment="1">
      <alignment horizontal="center"/>
    </xf>
    <xf numFmtId="166" fontId="39" fillId="0" borderId="22" xfId="0" applyNumberFormat="1" applyFont="1" applyFill="1" applyBorder="1" applyAlignment="1">
      <alignment horizontal="center"/>
    </xf>
    <xf numFmtId="49" fontId="33" fillId="27" borderId="19" xfId="0" applyNumberFormat="1" applyFont="1" applyFill="1" applyBorder="1"/>
    <xf numFmtId="168" fontId="39" fillId="27" borderId="19" xfId="0" applyNumberFormat="1" applyFont="1" applyFill="1" applyBorder="1" applyAlignment="1">
      <alignment wrapText="1"/>
    </xf>
    <xf numFmtId="168" fontId="39" fillId="27" borderId="1" xfId="0" applyNumberFormat="1" applyFont="1" applyFill="1" applyBorder="1" applyAlignment="1">
      <alignment wrapText="1"/>
    </xf>
    <xf numFmtId="168" fontId="39" fillId="27" borderId="22" xfId="0" applyNumberFormat="1" applyFont="1" applyFill="1" applyBorder="1" applyAlignment="1">
      <alignment wrapText="1"/>
    </xf>
    <xf numFmtId="168" fontId="39" fillId="27" borderId="3" xfId="0" applyNumberFormat="1" applyFont="1" applyFill="1" applyBorder="1" applyAlignment="1">
      <alignment wrapText="1"/>
    </xf>
    <xf numFmtId="166" fontId="39" fillId="27" borderId="3" xfId="0" applyNumberFormat="1" applyFont="1" applyFill="1" applyBorder="1" applyAlignment="1">
      <alignment horizontal="right"/>
    </xf>
    <xf numFmtId="166" fontId="39" fillId="27" borderId="1" xfId="0" applyNumberFormat="1" applyFont="1" applyFill="1" applyBorder="1" applyAlignment="1">
      <alignment horizontal="right"/>
    </xf>
    <xf numFmtId="166" fontId="39" fillId="27" borderId="22" xfId="0" applyNumberFormat="1" applyFont="1" applyFill="1" applyBorder="1"/>
    <xf numFmtId="168" fontId="33" fillId="0" borderId="3" xfId="0" applyNumberFormat="1" applyFont="1" applyFill="1" applyBorder="1" applyAlignment="1">
      <alignment wrapText="1"/>
    </xf>
    <xf numFmtId="166" fontId="39" fillId="0" borderId="22" xfId="0" applyNumberFormat="1" applyFont="1" applyFill="1" applyBorder="1"/>
    <xf numFmtId="49" fontId="39" fillId="25" borderId="19" xfId="0" applyNumberFormat="1" applyFont="1" applyFill="1" applyBorder="1"/>
    <xf numFmtId="168" fontId="39" fillId="25" borderId="19" xfId="0" applyNumberFormat="1" applyFont="1" applyFill="1" applyBorder="1" applyAlignment="1">
      <alignment wrapText="1"/>
    </xf>
    <xf numFmtId="168" fontId="39" fillId="25" borderId="1" xfId="0" applyNumberFormat="1" applyFont="1" applyFill="1" applyBorder="1" applyAlignment="1">
      <alignment wrapText="1"/>
    </xf>
    <xf numFmtId="168" fontId="39" fillId="25" borderId="22" xfId="0" applyNumberFormat="1" applyFont="1" applyFill="1" applyBorder="1" applyAlignment="1">
      <alignment wrapText="1"/>
    </xf>
    <xf numFmtId="168" fontId="39" fillId="25" borderId="3" xfId="0" applyNumberFormat="1" applyFont="1" applyFill="1" applyBorder="1" applyAlignment="1">
      <alignment wrapText="1"/>
    </xf>
    <xf numFmtId="166" fontId="39" fillId="25" borderId="3" xfId="0" applyNumberFormat="1" applyFont="1" applyFill="1" applyBorder="1"/>
    <xf numFmtId="166" fontId="39" fillId="28" borderId="22" xfId="0" applyNumberFormat="1" applyFont="1" applyFill="1" applyBorder="1"/>
    <xf numFmtId="166" fontId="33" fillId="0" borderId="3" xfId="0" applyNumberFormat="1" applyFont="1" applyFill="1" applyBorder="1"/>
    <xf numFmtId="166" fontId="33" fillId="0" borderId="1" xfId="0" applyNumberFormat="1" applyFont="1" applyFill="1" applyBorder="1"/>
    <xf numFmtId="49" fontId="39" fillId="27" borderId="19" xfId="0" applyNumberFormat="1" applyFont="1" applyFill="1" applyBorder="1"/>
    <xf numFmtId="166" fontId="39" fillId="27" borderId="3" xfId="0" applyNumberFormat="1" applyFont="1" applyFill="1" applyBorder="1"/>
    <xf numFmtId="166" fontId="39" fillId="27" borderId="1" xfId="0" applyNumberFormat="1" applyFont="1" applyFill="1" applyBorder="1"/>
    <xf numFmtId="166" fontId="39" fillId="27" borderId="1" xfId="0" applyNumberFormat="1" applyFont="1" applyFill="1" applyBorder="1" applyAlignment="1">
      <alignment horizontal="center"/>
    </xf>
    <xf numFmtId="166" fontId="39" fillId="0" borderId="1" xfId="0" applyNumberFormat="1" applyFont="1" applyFill="1" applyBorder="1" applyAlignment="1">
      <alignment horizontal="center"/>
    </xf>
    <xf numFmtId="2" fontId="33" fillId="0" borderId="3" xfId="0" applyNumberFormat="1" applyFont="1" applyFill="1" applyBorder="1"/>
    <xf numFmtId="49" fontId="33" fillId="0" borderId="27" xfId="0" applyNumberFormat="1" applyFont="1" applyFill="1" applyBorder="1"/>
    <xf numFmtId="166" fontId="39" fillId="25" borderId="22" xfId="0" applyNumberFormat="1" applyFont="1" applyFill="1" applyBorder="1"/>
    <xf numFmtId="166" fontId="33" fillId="0" borderId="1" xfId="0" applyNumberFormat="1" applyFont="1" applyFill="1" applyBorder="1" applyAlignment="1">
      <alignment horizontal="center" vertical="center"/>
    </xf>
    <xf numFmtId="168" fontId="33" fillId="0" borderId="19" xfId="0" applyNumberFormat="1" applyFont="1" applyFill="1" applyBorder="1" applyAlignment="1">
      <alignment horizontal="right" wrapText="1"/>
    </xf>
    <xf numFmtId="166" fontId="39" fillId="25" borderId="1" xfId="0" applyNumberFormat="1" applyFont="1" applyFill="1" applyBorder="1"/>
    <xf numFmtId="168" fontId="39" fillId="0" borderId="19" xfId="0" applyNumberFormat="1" applyFont="1" applyFill="1" applyBorder="1" applyAlignment="1">
      <alignment wrapText="1"/>
    </xf>
    <xf numFmtId="168" fontId="39" fillId="0" borderId="1" xfId="0" applyNumberFormat="1" applyFont="1" applyFill="1" applyBorder="1" applyAlignment="1">
      <alignment wrapText="1"/>
    </xf>
    <xf numFmtId="168" fontId="39" fillId="0" borderId="3" xfId="0" applyNumberFormat="1" applyFont="1" applyFill="1" applyBorder="1" applyAlignment="1">
      <alignment wrapText="1"/>
    </xf>
    <xf numFmtId="166" fontId="39" fillId="0" borderId="3" xfId="0" applyNumberFormat="1" applyFont="1" applyFill="1" applyBorder="1"/>
    <xf numFmtId="166" fontId="39" fillId="0" borderId="1" xfId="0" applyNumberFormat="1" applyFont="1" applyFill="1" applyBorder="1"/>
    <xf numFmtId="0" fontId="33" fillId="0" borderId="1" xfId="0" applyFont="1" applyBorder="1"/>
    <xf numFmtId="168" fontId="39" fillId="27" borderId="1" xfId="0" applyNumberFormat="1" applyFont="1" applyFill="1" applyBorder="1" applyAlignment="1">
      <alignment horizontal="right" wrapText="1"/>
    </xf>
    <xf numFmtId="168" fontId="39" fillId="27" borderId="22" xfId="0" applyNumberFormat="1" applyFont="1" applyFill="1" applyBorder="1" applyAlignment="1">
      <alignment horizontal="right" wrapText="1"/>
    </xf>
    <xf numFmtId="168" fontId="39" fillId="27" borderId="3" xfId="0" applyNumberFormat="1" applyFont="1" applyFill="1" applyBorder="1" applyAlignment="1">
      <alignment horizontal="right" wrapText="1"/>
    </xf>
    <xf numFmtId="166" fontId="39" fillId="27" borderId="22" xfId="0" applyNumberFormat="1" applyFont="1" applyFill="1" applyBorder="1" applyAlignment="1">
      <alignment horizontal="right"/>
    </xf>
    <xf numFmtId="168" fontId="39" fillId="25" borderId="22" xfId="0" applyNumberFormat="1" applyFont="1" applyFill="1" applyBorder="1" applyAlignment="1">
      <alignment horizontal="right" wrapText="1"/>
    </xf>
    <xf numFmtId="166" fontId="33" fillId="0" borderId="22" xfId="0" applyNumberFormat="1" applyFont="1" applyFill="1" applyBorder="1" applyAlignment="1">
      <alignment horizontal="right"/>
    </xf>
    <xf numFmtId="168" fontId="33" fillId="0" borderId="22" xfId="0" applyNumberFormat="1" applyFont="1" applyFill="1" applyBorder="1" applyAlignment="1">
      <alignment wrapText="1"/>
    </xf>
    <xf numFmtId="168" fontId="33" fillId="0" borderId="34" xfId="0" applyNumberFormat="1" applyFont="1" applyFill="1" applyBorder="1" applyAlignment="1">
      <alignment wrapText="1"/>
    </xf>
    <xf numFmtId="166" fontId="33" fillId="0" borderId="22" xfId="0" applyNumberFormat="1" applyFont="1" applyFill="1" applyBorder="1"/>
    <xf numFmtId="0" fontId="33" fillId="27" borderId="28" xfId="0" applyFont="1" applyFill="1" applyBorder="1"/>
    <xf numFmtId="168" fontId="39" fillId="27" borderId="28" xfId="0" applyNumberFormat="1" applyFont="1" applyFill="1" applyBorder="1" applyAlignment="1">
      <alignment wrapText="1"/>
    </xf>
    <xf numFmtId="168" fontId="39" fillId="27" borderId="35" xfId="0" applyNumberFormat="1" applyFont="1" applyFill="1" applyBorder="1" applyAlignment="1">
      <alignment wrapText="1"/>
    </xf>
    <xf numFmtId="166" fontId="39" fillId="27" borderId="35" xfId="0" applyNumberFormat="1" applyFont="1" applyFill="1" applyBorder="1"/>
    <xf numFmtId="166" fontId="39" fillId="27" borderId="30" xfId="0" applyNumberFormat="1" applyFont="1" applyFill="1" applyBorder="1"/>
    <xf numFmtId="166" fontId="39" fillId="27" borderId="31" xfId="0" applyNumberFormat="1" applyFont="1" applyFill="1" applyBorder="1"/>
    <xf numFmtId="0" fontId="38" fillId="0" borderId="1" xfId="0" applyNumberFormat="1" applyFont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66" fontId="10" fillId="0" borderId="1" xfId="0" applyNumberFormat="1" applyFont="1" applyBorder="1" applyAlignment="1">
      <alignment horizontal="center"/>
    </xf>
    <xf numFmtId="49" fontId="33" fillId="25" borderId="40" xfId="0" applyNumberFormat="1" applyFont="1" applyFill="1" applyBorder="1"/>
    <xf numFmtId="168" fontId="39" fillId="25" borderId="17" xfId="0" applyNumberFormat="1" applyFont="1" applyFill="1" applyBorder="1" applyAlignment="1">
      <alignment wrapText="1"/>
    </xf>
    <xf numFmtId="168" fontId="39" fillId="25" borderId="41" xfId="0" applyNumberFormat="1" applyFont="1" applyFill="1" applyBorder="1" applyAlignment="1">
      <alignment wrapText="1"/>
    </xf>
    <xf numFmtId="168" fontId="39" fillId="25" borderId="42" xfId="0" applyNumberFormat="1" applyFont="1" applyFill="1" applyBorder="1" applyAlignment="1">
      <alignment wrapText="1"/>
    </xf>
    <xf numFmtId="166" fontId="39" fillId="25" borderId="17" xfId="0" applyNumberFormat="1" applyFont="1" applyFill="1" applyBorder="1" applyAlignment="1">
      <alignment horizontal="center"/>
    </xf>
    <xf numFmtId="166" fontId="10" fillId="24" borderId="1" xfId="0" applyNumberFormat="1" applyFont="1" applyFill="1" applyBorder="1" applyAlignment="1">
      <alignment horizontal="right"/>
    </xf>
    <xf numFmtId="166" fontId="10" fillId="0" borderId="1" xfId="0" applyNumberFormat="1" applyFont="1" applyBorder="1" applyAlignment="1">
      <alignment horizontal="right" vertical="center"/>
    </xf>
    <xf numFmtId="171" fontId="35" fillId="0" borderId="0" xfId="0" applyNumberFormat="1" applyFont="1"/>
    <xf numFmtId="168" fontId="35" fillId="0" borderId="0" xfId="0" applyNumberFormat="1" applyFont="1"/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center" wrapText="1"/>
    </xf>
    <xf numFmtId="169" fontId="47" fillId="0" borderId="0" xfId="0" applyNumberFormat="1" applyFont="1" applyBorder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2" fillId="24" borderId="1" xfId="5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49" fontId="10" fillId="24" borderId="2" xfId="26" applyNumberFormat="1" applyFont="1" applyFill="1" applyBorder="1" applyAlignment="1" applyProtection="1">
      <alignment horizontal="left" vertical="center" wrapText="1"/>
    </xf>
    <xf numFmtId="49" fontId="39" fillId="27" borderId="2" xfId="26" applyNumberFormat="1" applyFont="1" applyFill="1" applyBorder="1" applyAlignment="1" applyProtection="1">
      <alignment horizontal="left" vertical="center" wrapText="1"/>
    </xf>
    <xf numFmtId="49" fontId="33" fillId="27" borderId="2" xfId="26" applyNumberFormat="1" applyFont="1" applyFill="1" applyBorder="1" applyAlignment="1" applyProtection="1">
      <alignment horizontal="left" wrapText="1"/>
    </xf>
    <xf numFmtId="49" fontId="39" fillId="27" borderId="2" xfId="26" applyNumberFormat="1" applyFont="1" applyFill="1" applyBorder="1" applyAlignment="1" applyProtection="1">
      <alignment horizontal="left" wrapText="1"/>
    </xf>
    <xf numFmtId="165" fontId="33" fillId="27" borderId="2" xfId="26" applyNumberFormat="1" applyFont="1" applyFill="1" applyBorder="1" applyAlignment="1" applyProtection="1">
      <alignment horizontal="left" wrapText="1"/>
    </xf>
    <xf numFmtId="170" fontId="33" fillId="27" borderId="2" xfId="26" applyNumberFormat="1" applyFont="1" applyFill="1" applyBorder="1" applyAlignment="1" applyProtection="1">
      <alignment horizontal="left" wrapText="1"/>
    </xf>
    <xf numFmtId="49" fontId="39" fillId="27" borderId="1" xfId="26" applyNumberFormat="1" applyFont="1" applyFill="1" applyBorder="1" applyAlignment="1" applyProtection="1">
      <alignment horizontal="left" wrapText="1"/>
    </xf>
    <xf numFmtId="0" fontId="12" fillId="0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2" fontId="10" fillId="24" borderId="1" xfId="5" applyNumberFormat="1" applyFont="1" applyFill="1" applyBorder="1" applyAlignment="1">
      <alignment horizontal="right" vertical="center" wrapText="1"/>
    </xf>
    <xf numFmtId="0" fontId="35" fillId="0" borderId="0" xfId="13" applyFont="1" applyBorder="1" applyAlignment="1">
      <alignment horizontal="right" vertical="center" wrapText="1"/>
    </xf>
    <xf numFmtId="0" fontId="5" fillId="0" borderId="23" xfId="13" applyFont="1" applyBorder="1" applyAlignment="1">
      <alignment horizontal="center" vertical="center" wrapText="1"/>
    </xf>
    <xf numFmtId="0" fontId="5" fillId="0" borderId="19" xfId="13" applyFont="1" applyBorder="1" applyAlignment="1">
      <alignment horizontal="center" vertical="center" wrapText="1"/>
    </xf>
    <xf numFmtId="0" fontId="7" fillId="0" borderId="24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 wrapText="1"/>
    </xf>
    <xf numFmtId="0" fontId="5" fillId="0" borderId="25" xfId="13" applyFont="1" applyBorder="1" applyAlignment="1">
      <alignment horizontal="center" vertical="center" wrapText="1"/>
    </xf>
    <xf numFmtId="0" fontId="5" fillId="0" borderId="26" xfId="13" applyFont="1" applyBorder="1" applyAlignment="1">
      <alignment horizontal="center" vertical="center" wrapText="1"/>
    </xf>
    <xf numFmtId="0" fontId="5" fillId="0" borderId="20" xfId="13" applyFont="1" applyBorder="1" applyAlignment="1">
      <alignment horizontal="center" vertical="center" wrapText="1"/>
    </xf>
    <xf numFmtId="0" fontId="5" fillId="0" borderId="21" xfId="13" applyFont="1" applyBorder="1" applyAlignment="1">
      <alignment horizontal="center" vertical="center" wrapText="1"/>
    </xf>
    <xf numFmtId="0" fontId="5" fillId="0" borderId="36" xfId="13" applyFont="1" applyBorder="1" applyAlignment="1">
      <alignment horizontal="center" vertical="center" wrapText="1"/>
    </xf>
    <xf numFmtId="0" fontId="5" fillId="0" borderId="37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5" fillId="0" borderId="22" xfId="13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39" fillId="29" borderId="4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24" borderId="2" xfId="0" applyFont="1" applyFill="1" applyBorder="1" applyAlignment="1">
      <alignment horizontal="left" wrapText="1"/>
    </xf>
    <xf numFmtId="0" fontId="12" fillId="24" borderId="4" xfId="0" applyFont="1" applyFill="1" applyBorder="1" applyAlignment="1">
      <alignment horizontal="left" wrapText="1"/>
    </xf>
    <xf numFmtId="0" fontId="12" fillId="24" borderId="2" xfId="5" applyFont="1" applyFill="1" applyBorder="1" applyAlignment="1">
      <alignment horizontal="left" vertical="center" wrapText="1"/>
    </xf>
    <xf numFmtId="0" fontId="12" fillId="24" borderId="4" xfId="5" applyFont="1" applyFill="1" applyBorder="1" applyAlignment="1">
      <alignment horizontal="left" vertical="center" wrapText="1"/>
    </xf>
    <xf numFmtId="0" fontId="12" fillId="24" borderId="3" xfId="5" applyFont="1" applyFill="1" applyBorder="1" applyAlignment="1">
      <alignment horizontal="left" vertical="center" wrapText="1"/>
    </xf>
    <xf numFmtId="0" fontId="39" fillId="29" borderId="2" xfId="0" applyFont="1" applyFill="1" applyBorder="1" applyAlignment="1">
      <alignment horizontal="left"/>
    </xf>
    <xf numFmtId="0" fontId="39" fillId="29" borderId="3" xfId="0" applyFont="1" applyFill="1" applyBorder="1" applyAlignment="1">
      <alignment horizontal="left"/>
    </xf>
    <xf numFmtId="0" fontId="12" fillId="24" borderId="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24" borderId="1" xfId="5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2" xfId="5" applyNumberFormat="1" applyFont="1" applyFill="1" applyBorder="1" applyAlignment="1">
      <alignment horizontal="left" vertical="center" wrapText="1"/>
    </xf>
    <xf numFmtId="0" fontId="12" fillId="0" borderId="4" xfId="5" applyNumberFormat="1" applyFont="1" applyFill="1" applyBorder="1" applyAlignment="1">
      <alignment horizontal="left" vertical="center" wrapText="1"/>
    </xf>
    <xf numFmtId="0" fontId="12" fillId="0" borderId="3" xfId="5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39" fillId="29" borderId="1" xfId="0" applyFont="1" applyFill="1" applyBorder="1" applyAlignment="1">
      <alignment horizontal="left"/>
    </xf>
    <xf numFmtId="0" fontId="39" fillId="29" borderId="18" xfId="0" applyFont="1" applyFill="1" applyBorder="1" applyAlignment="1">
      <alignment horizontal="left"/>
    </xf>
    <xf numFmtId="0" fontId="10" fillId="0" borderId="17" xfId="0" applyFont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33" fillId="29" borderId="18" xfId="0" applyFont="1" applyFill="1" applyBorder="1" applyAlignment="1">
      <alignment horizontal="left"/>
    </xf>
    <xf numFmtId="0" fontId="48" fillId="29" borderId="1" xfId="0" applyFont="1" applyFill="1" applyBorder="1" applyAlignment="1">
      <alignment horizontal="left"/>
    </xf>
    <xf numFmtId="0" fontId="43" fillId="29" borderId="4" xfId="0" applyFont="1" applyFill="1" applyBorder="1" applyAlignment="1">
      <alignment horizontal="left"/>
    </xf>
    <xf numFmtId="0" fontId="43" fillId="29" borderId="3" xfId="0" applyFont="1" applyFill="1" applyBorder="1" applyAlignment="1">
      <alignment horizontal="left"/>
    </xf>
    <xf numFmtId="0" fontId="4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26" borderId="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39" fillId="29" borderId="6" xfId="0" applyFont="1" applyFill="1" applyBorder="1" applyAlignment="1">
      <alignment horizontal="left" vertical="center" wrapText="1"/>
    </xf>
    <xf numFmtId="0" fontId="48" fillId="29" borderId="2" xfId="0" applyFont="1" applyFill="1" applyBorder="1" applyAlignment="1">
      <alignment horizontal="left"/>
    </xf>
    <xf numFmtId="0" fontId="48" fillId="29" borderId="4" xfId="0" applyFont="1" applyFill="1" applyBorder="1" applyAlignment="1">
      <alignment horizontal="left"/>
    </xf>
    <xf numFmtId="0" fontId="48" fillId="29" borderId="3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 wrapText="1"/>
    </xf>
    <xf numFmtId="0" fontId="39" fillId="29" borderId="2" xfId="0" applyFont="1" applyFill="1" applyBorder="1" applyAlignment="1">
      <alignment horizontal="left" wrapText="1"/>
    </xf>
    <xf numFmtId="0" fontId="39" fillId="29" borderId="4" xfId="0" applyFont="1" applyFill="1" applyBorder="1" applyAlignment="1">
      <alignment horizontal="left" wrapText="1"/>
    </xf>
    <xf numFmtId="0" fontId="39" fillId="29" borderId="3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24" borderId="2" xfId="5" applyNumberFormat="1" applyFont="1" applyFill="1" applyBorder="1" applyAlignment="1">
      <alignment horizontal="left" vertical="center" wrapText="1"/>
    </xf>
    <xf numFmtId="0" fontId="12" fillId="24" borderId="4" xfId="5" applyNumberFormat="1" applyFont="1" applyFill="1" applyBorder="1" applyAlignment="1">
      <alignment horizontal="left" vertical="center" wrapText="1"/>
    </xf>
    <xf numFmtId="0" fontId="12" fillId="24" borderId="3" xfId="5" applyNumberFormat="1" applyFont="1" applyFill="1" applyBorder="1" applyAlignment="1">
      <alignment horizontal="left" vertical="center" wrapText="1"/>
    </xf>
    <xf numFmtId="0" fontId="12" fillId="24" borderId="2" xfId="0" applyFont="1" applyFill="1" applyBorder="1" applyAlignment="1">
      <alignment horizontal="left" vertical="top" wrapText="1"/>
    </xf>
    <xf numFmtId="0" fontId="12" fillId="24" borderId="4" xfId="0" applyFont="1" applyFill="1" applyBorder="1" applyAlignment="1">
      <alignment horizontal="left" vertical="top" wrapText="1"/>
    </xf>
    <xf numFmtId="0" fontId="12" fillId="24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" fontId="12" fillId="0" borderId="2" xfId="0" applyNumberFormat="1" applyFont="1" applyFill="1" applyBorder="1" applyAlignment="1">
      <alignment horizontal="left" wrapText="1"/>
    </xf>
    <xf numFmtId="16" fontId="12" fillId="0" borderId="4" xfId="0" applyNumberFormat="1" applyFont="1" applyFill="1" applyBorder="1" applyAlignment="1">
      <alignment horizontal="left" wrapText="1"/>
    </xf>
    <xf numFmtId="16" fontId="12" fillId="0" borderId="3" xfId="0" applyNumberFormat="1" applyFont="1" applyFill="1" applyBorder="1" applyAlignment="1">
      <alignment horizontal="left" wrapText="1"/>
    </xf>
    <xf numFmtId="0" fontId="12" fillId="24" borderId="1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2" fontId="10" fillId="0" borderId="17" xfId="0" applyNumberFormat="1" applyFont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0" fontId="39" fillId="29" borderId="7" xfId="0" applyFont="1" applyFill="1" applyBorder="1" applyAlignment="1">
      <alignment horizontal="left"/>
    </xf>
    <xf numFmtId="0" fontId="43" fillId="29" borderId="7" xfId="0" applyFont="1" applyFill="1" applyBorder="1" applyAlignment="1">
      <alignment horizontal="left"/>
    </xf>
    <xf numFmtId="0" fontId="39" fillId="29" borderId="1" xfId="0" applyFont="1" applyFill="1" applyBorder="1" applyAlignment="1">
      <alignment horizontal="left" wrapText="1"/>
    </xf>
    <xf numFmtId="0" fontId="12" fillId="0" borderId="2" xfId="0" applyFont="1" applyBorder="1" applyAlignment="1">
      <alignment vertical="top" wrapText="1"/>
    </xf>
    <xf numFmtId="0" fontId="43" fillId="0" borderId="4" xfId="0" applyFont="1" applyBorder="1" applyAlignment="1">
      <alignment wrapText="1"/>
    </xf>
    <xf numFmtId="0" fontId="43" fillId="0" borderId="3" xfId="0" applyFont="1" applyBorder="1" applyAlignment="1">
      <alignment wrapText="1"/>
    </xf>
    <xf numFmtId="0" fontId="49" fillId="29" borderId="1" xfId="0" applyFont="1" applyFill="1" applyBorder="1" applyAlignment="1">
      <alignment horizontal="left"/>
    </xf>
  </cellXfs>
  <cellStyles count="404">
    <cellStyle name="20% - Акцент1 2" xfId="27" xr:uid="{00000000-0005-0000-0000-000000000000}"/>
    <cellStyle name="20% - Акцент1 2 2" xfId="28" xr:uid="{00000000-0005-0000-0000-000001000000}"/>
    <cellStyle name="20% - Акцент1 3" xfId="29" xr:uid="{00000000-0005-0000-0000-000002000000}"/>
    <cellStyle name="20% - Акцент1 3 2" xfId="30" xr:uid="{00000000-0005-0000-0000-000003000000}"/>
    <cellStyle name="20% - Акцент1 4" xfId="31" xr:uid="{00000000-0005-0000-0000-000004000000}"/>
    <cellStyle name="20% - Акцент1 4 2" xfId="32" xr:uid="{00000000-0005-0000-0000-000005000000}"/>
    <cellStyle name="20% - Акцент1 5" xfId="33" xr:uid="{00000000-0005-0000-0000-000006000000}"/>
    <cellStyle name="20% - Акцент1 5 2" xfId="34" xr:uid="{00000000-0005-0000-0000-000007000000}"/>
    <cellStyle name="20% - Акцент1 6" xfId="35" xr:uid="{00000000-0005-0000-0000-000008000000}"/>
    <cellStyle name="20% - Акцент1 6 2" xfId="36" xr:uid="{00000000-0005-0000-0000-000009000000}"/>
    <cellStyle name="20% - Акцент2 2" xfId="37" xr:uid="{00000000-0005-0000-0000-00000A000000}"/>
    <cellStyle name="20% - Акцент2 2 2" xfId="38" xr:uid="{00000000-0005-0000-0000-00000B000000}"/>
    <cellStyle name="20% - Акцент2 3" xfId="39" xr:uid="{00000000-0005-0000-0000-00000C000000}"/>
    <cellStyle name="20% - Акцент2 3 2" xfId="40" xr:uid="{00000000-0005-0000-0000-00000D000000}"/>
    <cellStyle name="20% - Акцент2 4" xfId="41" xr:uid="{00000000-0005-0000-0000-00000E000000}"/>
    <cellStyle name="20% - Акцент2 4 2" xfId="42" xr:uid="{00000000-0005-0000-0000-00000F000000}"/>
    <cellStyle name="20% - Акцент2 5" xfId="43" xr:uid="{00000000-0005-0000-0000-000010000000}"/>
    <cellStyle name="20% - Акцент2 5 2" xfId="44" xr:uid="{00000000-0005-0000-0000-000011000000}"/>
    <cellStyle name="20% - Акцент2 6" xfId="45" xr:uid="{00000000-0005-0000-0000-000012000000}"/>
    <cellStyle name="20% - Акцент2 6 2" xfId="46" xr:uid="{00000000-0005-0000-0000-000013000000}"/>
    <cellStyle name="20% - Акцент3 2" xfId="47" xr:uid="{00000000-0005-0000-0000-000014000000}"/>
    <cellStyle name="20% - Акцент3 2 2" xfId="48" xr:uid="{00000000-0005-0000-0000-000015000000}"/>
    <cellStyle name="20% - Акцент3 3" xfId="49" xr:uid="{00000000-0005-0000-0000-000016000000}"/>
    <cellStyle name="20% - Акцент3 3 2" xfId="50" xr:uid="{00000000-0005-0000-0000-000017000000}"/>
    <cellStyle name="20% - Акцент3 4" xfId="51" xr:uid="{00000000-0005-0000-0000-000018000000}"/>
    <cellStyle name="20% - Акцент3 4 2" xfId="52" xr:uid="{00000000-0005-0000-0000-000019000000}"/>
    <cellStyle name="20% - Акцент3 5" xfId="53" xr:uid="{00000000-0005-0000-0000-00001A000000}"/>
    <cellStyle name="20% - Акцент3 5 2" xfId="54" xr:uid="{00000000-0005-0000-0000-00001B000000}"/>
    <cellStyle name="20% - Акцент3 6" xfId="55" xr:uid="{00000000-0005-0000-0000-00001C000000}"/>
    <cellStyle name="20% - Акцент3 6 2" xfId="56" xr:uid="{00000000-0005-0000-0000-00001D000000}"/>
    <cellStyle name="20% - Акцент4 2" xfId="57" xr:uid="{00000000-0005-0000-0000-00001E000000}"/>
    <cellStyle name="20% - Акцент4 2 2" xfId="58" xr:uid="{00000000-0005-0000-0000-00001F000000}"/>
    <cellStyle name="20% - Акцент4 3" xfId="59" xr:uid="{00000000-0005-0000-0000-000020000000}"/>
    <cellStyle name="20% - Акцент4 3 2" xfId="60" xr:uid="{00000000-0005-0000-0000-000021000000}"/>
    <cellStyle name="20% - Акцент4 4" xfId="61" xr:uid="{00000000-0005-0000-0000-000022000000}"/>
    <cellStyle name="20% - Акцент4 4 2" xfId="62" xr:uid="{00000000-0005-0000-0000-000023000000}"/>
    <cellStyle name="20% - Акцент4 5" xfId="63" xr:uid="{00000000-0005-0000-0000-000024000000}"/>
    <cellStyle name="20% - Акцент4 5 2" xfId="64" xr:uid="{00000000-0005-0000-0000-000025000000}"/>
    <cellStyle name="20% - Акцент4 6" xfId="65" xr:uid="{00000000-0005-0000-0000-000026000000}"/>
    <cellStyle name="20% - Акцент4 6 2" xfId="66" xr:uid="{00000000-0005-0000-0000-000027000000}"/>
    <cellStyle name="20% - Акцент5 2" xfId="67" xr:uid="{00000000-0005-0000-0000-000028000000}"/>
    <cellStyle name="20% - Акцент5 2 2" xfId="68" xr:uid="{00000000-0005-0000-0000-000029000000}"/>
    <cellStyle name="20% - Акцент5 3" xfId="69" xr:uid="{00000000-0005-0000-0000-00002A000000}"/>
    <cellStyle name="20% - Акцент5 3 2" xfId="70" xr:uid="{00000000-0005-0000-0000-00002B000000}"/>
    <cellStyle name="20% - Акцент5 4" xfId="71" xr:uid="{00000000-0005-0000-0000-00002C000000}"/>
    <cellStyle name="20% - Акцент5 4 2" xfId="72" xr:uid="{00000000-0005-0000-0000-00002D000000}"/>
    <cellStyle name="20% - Акцент5 5" xfId="73" xr:uid="{00000000-0005-0000-0000-00002E000000}"/>
    <cellStyle name="20% - Акцент5 5 2" xfId="74" xr:uid="{00000000-0005-0000-0000-00002F000000}"/>
    <cellStyle name="20% - Акцент5 6" xfId="75" xr:uid="{00000000-0005-0000-0000-000030000000}"/>
    <cellStyle name="20% - Акцент5 6 2" xfId="76" xr:uid="{00000000-0005-0000-0000-000031000000}"/>
    <cellStyle name="20% - Акцент6 2" xfId="77" xr:uid="{00000000-0005-0000-0000-000032000000}"/>
    <cellStyle name="20% - Акцент6 2 2" xfId="78" xr:uid="{00000000-0005-0000-0000-000033000000}"/>
    <cellStyle name="20% - Акцент6 3" xfId="79" xr:uid="{00000000-0005-0000-0000-000034000000}"/>
    <cellStyle name="20% - Акцент6 3 2" xfId="80" xr:uid="{00000000-0005-0000-0000-000035000000}"/>
    <cellStyle name="20% - Акцент6 4" xfId="81" xr:uid="{00000000-0005-0000-0000-000036000000}"/>
    <cellStyle name="20% - Акцент6 4 2" xfId="82" xr:uid="{00000000-0005-0000-0000-000037000000}"/>
    <cellStyle name="20% - Акцент6 5" xfId="83" xr:uid="{00000000-0005-0000-0000-000038000000}"/>
    <cellStyle name="20% - Акцент6 5 2" xfId="84" xr:uid="{00000000-0005-0000-0000-000039000000}"/>
    <cellStyle name="20% - Акцент6 6" xfId="85" xr:uid="{00000000-0005-0000-0000-00003A000000}"/>
    <cellStyle name="20% - Акцент6 6 2" xfId="86" xr:uid="{00000000-0005-0000-0000-00003B000000}"/>
    <cellStyle name="40% - Акцент1 2" xfId="87" xr:uid="{00000000-0005-0000-0000-00003C000000}"/>
    <cellStyle name="40% - Акцент1 2 2" xfId="88" xr:uid="{00000000-0005-0000-0000-00003D000000}"/>
    <cellStyle name="40% - Акцент1 3" xfId="89" xr:uid="{00000000-0005-0000-0000-00003E000000}"/>
    <cellStyle name="40% - Акцент1 3 2" xfId="90" xr:uid="{00000000-0005-0000-0000-00003F000000}"/>
    <cellStyle name="40% - Акцент1 4" xfId="91" xr:uid="{00000000-0005-0000-0000-000040000000}"/>
    <cellStyle name="40% - Акцент1 4 2" xfId="92" xr:uid="{00000000-0005-0000-0000-000041000000}"/>
    <cellStyle name="40% - Акцент1 5" xfId="93" xr:uid="{00000000-0005-0000-0000-000042000000}"/>
    <cellStyle name="40% - Акцент1 5 2" xfId="94" xr:uid="{00000000-0005-0000-0000-000043000000}"/>
    <cellStyle name="40% - Акцент1 6" xfId="95" xr:uid="{00000000-0005-0000-0000-000044000000}"/>
    <cellStyle name="40% - Акцент1 6 2" xfId="96" xr:uid="{00000000-0005-0000-0000-000045000000}"/>
    <cellStyle name="40% - Акцент2 2" xfId="97" xr:uid="{00000000-0005-0000-0000-000046000000}"/>
    <cellStyle name="40% - Акцент2 2 2" xfId="98" xr:uid="{00000000-0005-0000-0000-000047000000}"/>
    <cellStyle name="40% - Акцент2 3" xfId="99" xr:uid="{00000000-0005-0000-0000-000048000000}"/>
    <cellStyle name="40% - Акцент2 3 2" xfId="100" xr:uid="{00000000-0005-0000-0000-000049000000}"/>
    <cellStyle name="40% - Акцент2 4" xfId="101" xr:uid="{00000000-0005-0000-0000-00004A000000}"/>
    <cellStyle name="40% - Акцент2 4 2" xfId="102" xr:uid="{00000000-0005-0000-0000-00004B000000}"/>
    <cellStyle name="40% - Акцент2 5" xfId="103" xr:uid="{00000000-0005-0000-0000-00004C000000}"/>
    <cellStyle name="40% - Акцент2 5 2" xfId="104" xr:uid="{00000000-0005-0000-0000-00004D000000}"/>
    <cellStyle name="40% - Акцент2 6" xfId="105" xr:uid="{00000000-0005-0000-0000-00004E000000}"/>
    <cellStyle name="40% - Акцент2 6 2" xfId="106" xr:uid="{00000000-0005-0000-0000-00004F000000}"/>
    <cellStyle name="40% - Акцент3 2" xfId="107" xr:uid="{00000000-0005-0000-0000-000050000000}"/>
    <cellStyle name="40% - Акцент3 2 2" xfId="108" xr:uid="{00000000-0005-0000-0000-000051000000}"/>
    <cellStyle name="40% - Акцент3 3" xfId="109" xr:uid="{00000000-0005-0000-0000-000052000000}"/>
    <cellStyle name="40% - Акцент3 3 2" xfId="110" xr:uid="{00000000-0005-0000-0000-000053000000}"/>
    <cellStyle name="40% - Акцент3 4" xfId="111" xr:uid="{00000000-0005-0000-0000-000054000000}"/>
    <cellStyle name="40% - Акцент3 4 2" xfId="112" xr:uid="{00000000-0005-0000-0000-000055000000}"/>
    <cellStyle name="40% - Акцент3 5" xfId="113" xr:uid="{00000000-0005-0000-0000-000056000000}"/>
    <cellStyle name="40% - Акцент3 5 2" xfId="114" xr:uid="{00000000-0005-0000-0000-000057000000}"/>
    <cellStyle name="40% - Акцент3 6" xfId="115" xr:uid="{00000000-0005-0000-0000-000058000000}"/>
    <cellStyle name="40% - Акцент3 6 2" xfId="116" xr:uid="{00000000-0005-0000-0000-000059000000}"/>
    <cellStyle name="40% - Акцент4 2" xfId="117" xr:uid="{00000000-0005-0000-0000-00005A000000}"/>
    <cellStyle name="40% - Акцент4 2 2" xfId="118" xr:uid="{00000000-0005-0000-0000-00005B000000}"/>
    <cellStyle name="40% - Акцент4 3" xfId="119" xr:uid="{00000000-0005-0000-0000-00005C000000}"/>
    <cellStyle name="40% - Акцент4 3 2" xfId="120" xr:uid="{00000000-0005-0000-0000-00005D000000}"/>
    <cellStyle name="40% - Акцент4 4" xfId="121" xr:uid="{00000000-0005-0000-0000-00005E000000}"/>
    <cellStyle name="40% - Акцент4 4 2" xfId="122" xr:uid="{00000000-0005-0000-0000-00005F000000}"/>
    <cellStyle name="40% - Акцент4 5" xfId="123" xr:uid="{00000000-0005-0000-0000-000060000000}"/>
    <cellStyle name="40% - Акцент4 5 2" xfId="124" xr:uid="{00000000-0005-0000-0000-000061000000}"/>
    <cellStyle name="40% - Акцент4 6" xfId="125" xr:uid="{00000000-0005-0000-0000-000062000000}"/>
    <cellStyle name="40% - Акцент4 6 2" xfId="126" xr:uid="{00000000-0005-0000-0000-000063000000}"/>
    <cellStyle name="40% - Акцент5 2" xfId="127" xr:uid="{00000000-0005-0000-0000-000064000000}"/>
    <cellStyle name="40% - Акцент5 2 2" xfId="128" xr:uid="{00000000-0005-0000-0000-000065000000}"/>
    <cellStyle name="40% - Акцент5 3" xfId="129" xr:uid="{00000000-0005-0000-0000-000066000000}"/>
    <cellStyle name="40% - Акцент5 3 2" xfId="130" xr:uid="{00000000-0005-0000-0000-000067000000}"/>
    <cellStyle name="40% - Акцент5 4" xfId="131" xr:uid="{00000000-0005-0000-0000-000068000000}"/>
    <cellStyle name="40% - Акцент5 4 2" xfId="132" xr:uid="{00000000-0005-0000-0000-000069000000}"/>
    <cellStyle name="40% - Акцент5 5" xfId="133" xr:uid="{00000000-0005-0000-0000-00006A000000}"/>
    <cellStyle name="40% - Акцент5 5 2" xfId="134" xr:uid="{00000000-0005-0000-0000-00006B000000}"/>
    <cellStyle name="40% - Акцент5 6" xfId="135" xr:uid="{00000000-0005-0000-0000-00006C000000}"/>
    <cellStyle name="40% - Акцент5 6 2" xfId="136" xr:uid="{00000000-0005-0000-0000-00006D000000}"/>
    <cellStyle name="40% - Акцент6 2" xfId="137" xr:uid="{00000000-0005-0000-0000-00006E000000}"/>
    <cellStyle name="40% - Акцент6 2 2" xfId="138" xr:uid="{00000000-0005-0000-0000-00006F000000}"/>
    <cellStyle name="40% - Акцент6 3" xfId="139" xr:uid="{00000000-0005-0000-0000-000070000000}"/>
    <cellStyle name="40% - Акцент6 3 2" xfId="140" xr:uid="{00000000-0005-0000-0000-000071000000}"/>
    <cellStyle name="40% - Акцент6 4" xfId="141" xr:uid="{00000000-0005-0000-0000-000072000000}"/>
    <cellStyle name="40% - Акцент6 4 2" xfId="142" xr:uid="{00000000-0005-0000-0000-000073000000}"/>
    <cellStyle name="40% - Акцент6 5" xfId="143" xr:uid="{00000000-0005-0000-0000-000074000000}"/>
    <cellStyle name="40% - Акцент6 5 2" xfId="144" xr:uid="{00000000-0005-0000-0000-000075000000}"/>
    <cellStyle name="40% - Акцент6 6" xfId="145" xr:uid="{00000000-0005-0000-0000-000076000000}"/>
    <cellStyle name="40% - Акцент6 6 2" xfId="146" xr:uid="{00000000-0005-0000-0000-000077000000}"/>
    <cellStyle name="60% - Акцент1 2" xfId="147" xr:uid="{00000000-0005-0000-0000-000078000000}"/>
    <cellStyle name="60% - Акцент1 3" xfId="148" xr:uid="{00000000-0005-0000-0000-000079000000}"/>
    <cellStyle name="60% - Акцент1 4" xfId="149" xr:uid="{00000000-0005-0000-0000-00007A000000}"/>
    <cellStyle name="60% - Акцент1 5" xfId="150" xr:uid="{00000000-0005-0000-0000-00007B000000}"/>
    <cellStyle name="60% - Акцент1 6" xfId="151" xr:uid="{00000000-0005-0000-0000-00007C000000}"/>
    <cellStyle name="60% - Акцент2 2" xfId="152" xr:uid="{00000000-0005-0000-0000-00007D000000}"/>
    <cellStyle name="60% - Акцент2 3" xfId="153" xr:uid="{00000000-0005-0000-0000-00007E000000}"/>
    <cellStyle name="60% - Акцент2 4" xfId="154" xr:uid="{00000000-0005-0000-0000-00007F000000}"/>
    <cellStyle name="60% - Акцент2 5" xfId="155" xr:uid="{00000000-0005-0000-0000-000080000000}"/>
    <cellStyle name="60% - Акцент2 6" xfId="156" xr:uid="{00000000-0005-0000-0000-000081000000}"/>
    <cellStyle name="60% - Акцент3 2" xfId="157" xr:uid="{00000000-0005-0000-0000-000082000000}"/>
    <cellStyle name="60% - Акцент3 3" xfId="158" xr:uid="{00000000-0005-0000-0000-000083000000}"/>
    <cellStyle name="60% - Акцент3 4" xfId="159" xr:uid="{00000000-0005-0000-0000-000084000000}"/>
    <cellStyle name="60% - Акцент3 5" xfId="160" xr:uid="{00000000-0005-0000-0000-000085000000}"/>
    <cellStyle name="60% - Акцент3 6" xfId="161" xr:uid="{00000000-0005-0000-0000-000086000000}"/>
    <cellStyle name="60% - Акцент4 2" xfId="162" xr:uid="{00000000-0005-0000-0000-000087000000}"/>
    <cellStyle name="60% - Акцент4 3" xfId="163" xr:uid="{00000000-0005-0000-0000-000088000000}"/>
    <cellStyle name="60% - Акцент4 4" xfId="164" xr:uid="{00000000-0005-0000-0000-000089000000}"/>
    <cellStyle name="60% - Акцент4 5" xfId="165" xr:uid="{00000000-0005-0000-0000-00008A000000}"/>
    <cellStyle name="60% - Акцент4 6" xfId="166" xr:uid="{00000000-0005-0000-0000-00008B000000}"/>
    <cellStyle name="60% - Акцент5 2" xfId="167" xr:uid="{00000000-0005-0000-0000-00008C000000}"/>
    <cellStyle name="60% - Акцент5 3" xfId="168" xr:uid="{00000000-0005-0000-0000-00008D000000}"/>
    <cellStyle name="60% - Акцент5 4" xfId="169" xr:uid="{00000000-0005-0000-0000-00008E000000}"/>
    <cellStyle name="60% - Акцент5 5" xfId="170" xr:uid="{00000000-0005-0000-0000-00008F000000}"/>
    <cellStyle name="60% - Акцент5 6" xfId="171" xr:uid="{00000000-0005-0000-0000-000090000000}"/>
    <cellStyle name="60% - Акцент6 2" xfId="172" xr:uid="{00000000-0005-0000-0000-000091000000}"/>
    <cellStyle name="60% - Акцент6 3" xfId="173" xr:uid="{00000000-0005-0000-0000-000092000000}"/>
    <cellStyle name="60% - Акцент6 4" xfId="174" xr:uid="{00000000-0005-0000-0000-000093000000}"/>
    <cellStyle name="60% - Акцент6 5" xfId="175" xr:uid="{00000000-0005-0000-0000-000094000000}"/>
    <cellStyle name="60% - Акцент6 6" xfId="176" xr:uid="{00000000-0005-0000-0000-000095000000}"/>
    <cellStyle name="Акцент1 2" xfId="177" xr:uid="{00000000-0005-0000-0000-000096000000}"/>
    <cellStyle name="Акцент1 3" xfId="178" xr:uid="{00000000-0005-0000-0000-000097000000}"/>
    <cellStyle name="Акцент1 4" xfId="179" xr:uid="{00000000-0005-0000-0000-000098000000}"/>
    <cellStyle name="Акцент1 5" xfId="180" xr:uid="{00000000-0005-0000-0000-000099000000}"/>
    <cellStyle name="Акцент1 6" xfId="181" xr:uid="{00000000-0005-0000-0000-00009A000000}"/>
    <cellStyle name="Акцент2 2" xfId="182" xr:uid="{00000000-0005-0000-0000-00009B000000}"/>
    <cellStyle name="Акцент2 3" xfId="183" xr:uid="{00000000-0005-0000-0000-00009C000000}"/>
    <cellStyle name="Акцент2 4" xfId="184" xr:uid="{00000000-0005-0000-0000-00009D000000}"/>
    <cellStyle name="Акцент2 5" xfId="185" xr:uid="{00000000-0005-0000-0000-00009E000000}"/>
    <cellStyle name="Акцент2 6" xfId="186" xr:uid="{00000000-0005-0000-0000-00009F000000}"/>
    <cellStyle name="Акцент3 2" xfId="187" xr:uid="{00000000-0005-0000-0000-0000A0000000}"/>
    <cellStyle name="Акцент3 3" xfId="188" xr:uid="{00000000-0005-0000-0000-0000A1000000}"/>
    <cellStyle name="Акцент3 4" xfId="189" xr:uid="{00000000-0005-0000-0000-0000A2000000}"/>
    <cellStyle name="Акцент3 5" xfId="190" xr:uid="{00000000-0005-0000-0000-0000A3000000}"/>
    <cellStyle name="Акцент3 6" xfId="191" xr:uid="{00000000-0005-0000-0000-0000A4000000}"/>
    <cellStyle name="Акцент4 2" xfId="192" xr:uid="{00000000-0005-0000-0000-0000A5000000}"/>
    <cellStyle name="Акцент4 3" xfId="193" xr:uid="{00000000-0005-0000-0000-0000A6000000}"/>
    <cellStyle name="Акцент4 4" xfId="194" xr:uid="{00000000-0005-0000-0000-0000A7000000}"/>
    <cellStyle name="Акцент4 5" xfId="195" xr:uid="{00000000-0005-0000-0000-0000A8000000}"/>
    <cellStyle name="Акцент4 6" xfId="196" xr:uid="{00000000-0005-0000-0000-0000A9000000}"/>
    <cellStyle name="Акцент5 2" xfId="197" xr:uid="{00000000-0005-0000-0000-0000AA000000}"/>
    <cellStyle name="Акцент5 3" xfId="198" xr:uid="{00000000-0005-0000-0000-0000AB000000}"/>
    <cellStyle name="Акцент5 4" xfId="199" xr:uid="{00000000-0005-0000-0000-0000AC000000}"/>
    <cellStyle name="Акцент5 5" xfId="200" xr:uid="{00000000-0005-0000-0000-0000AD000000}"/>
    <cellStyle name="Акцент5 6" xfId="201" xr:uid="{00000000-0005-0000-0000-0000AE000000}"/>
    <cellStyle name="Акцент6 2" xfId="202" xr:uid="{00000000-0005-0000-0000-0000AF000000}"/>
    <cellStyle name="Акцент6 3" xfId="203" xr:uid="{00000000-0005-0000-0000-0000B0000000}"/>
    <cellStyle name="Акцент6 4" xfId="204" xr:uid="{00000000-0005-0000-0000-0000B1000000}"/>
    <cellStyle name="Акцент6 5" xfId="205" xr:uid="{00000000-0005-0000-0000-0000B2000000}"/>
    <cellStyle name="Акцент6 6" xfId="206" xr:uid="{00000000-0005-0000-0000-0000B3000000}"/>
    <cellStyle name="Ввод  2" xfId="207" xr:uid="{00000000-0005-0000-0000-0000B4000000}"/>
    <cellStyle name="Ввод  3" xfId="208" xr:uid="{00000000-0005-0000-0000-0000B5000000}"/>
    <cellStyle name="Ввод  4" xfId="209" xr:uid="{00000000-0005-0000-0000-0000B6000000}"/>
    <cellStyle name="Ввод  5" xfId="210" xr:uid="{00000000-0005-0000-0000-0000B7000000}"/>
    <cellStyle name="Ввод  6" xfId="211" xr:uid="{00000000-0005-0000-0000-0000B8000000}"/>
    <cellStyle name="Вывод 2" xfId="212" xr:uid="{00000000-0005-0000-0000-0000B9000000}"/>
    <cellStyle name="Вывод 3" xfId="213" xr:uid="{00000000-0005-0000-0000-0000BA000000}"/>
    <cellStyle name="Вывод 4" xfId="214" xr:uid="{00000000-0005-0000-0000-0000BB000000}"/>
    <cellStyle name="Вывод 5" xfId="215" xr:uid="{00000000-0005-0000-0000-0000BC000000}"/>
    <cellStyle name="Вывод 6" xfId="216" xr:uid="{00000000-0005-0000-0000-0000BD000000}"/>
    <cellStyle name="Вычисление 2" xfId="217" xr:uid="{00000000-0005-0000-0000-0000BE000000}"/>
    <cellStyle name="Вычисление 3" xfId="218" xr:uid="{00000000-0005-0000-0000-0000BF000000}"/>
    <cellStyle name="Вычисление 4" xfId="219" xr:uid="{00000000-0005-0000-0000-0000C0000000}"/>
    <cellStyle name="Вычисление 5" xfId="220" xr:uid="{00000000-0005-0000-0000-0000C1000000}"/>
    <cellStyle name="Вычисление 6" xfId="221" xr:uid="{00000000-0005-0000-0000-0000C2000000}"/>
    <cellStyle name="Гиперссылка 2" xfId="222" xr:uid="{00000000-0005-0000-0000-0000C3000000}"/>
    <cellStyle name="Заголовок 1 2" xfId="223" xr:uid="{00000000-0005-0000-0000-0000C4000000}"/>
    <cellStyle name="Заголовок 1 3" xfId="224" xr:uid="{00000000-0005-0000-0000-0000C5000000}"/>
    <cellStyle name="Заголовок 1 4" xfId="225" xr:uid="{00000000-0005-0000-0000-0000C6000000}"/>
    <cellStyle name="Заголовок 1 5" xfId="226" xr:uid="{00000000-0005-0000-0000-0000C7000000}"/>
    <cellStyle name="Заголовок 1 6" xfId="227" xr:uid="{00000000-0005-0000-0000-0000C8000000}"/>
    <cellStyle name="Заголовок 2 2" xfId="228" xr:uid="{00000000-0005-0000-0000-0000C9000000}"/>
    <cellStyle name="Заголовок 2 3" xfId="229" xr:uid="{00000000-0005-0000-0000-0000CA000000}"/>
    <cellStyle name="Заголовок 2 4" xfId="230" xr:uid="{00000000-0005-0000-0000-0000CB000000}"/>
    <cellStyle name="Заголовок 2 5" xfId="231" xr:uid="{00000000-0005-0000-0000-0000CC000000}"/>
    <cellStyle name="Заголовок 2 6" xfId="232" xr:uid="{00000000-0005-0000-0000-0000CD000000}"/>
    <cellStyle name="Заголовок 3 2" xfId="233" xr:uid="{00000000-0005-0000-0000-0000CE000000}"/>
    <cellStyle name="Заголовок 3 3" xfId="234" xr:uid="{00000000-0005-0000-0000-0000CF000000}"/>
    <cellStyle name="Заголовок 3 4" xfId="235" xr:uid="{00000000-0005-0000-0000-0000D0000000}"/>
    <cellStyle name="Заголовок 3 5" xfId="236" xr:uid="{00000000-0005-0000-0000-0000D1000000}"/>
    <cellStyle name="Заголовок 3 6" xfId="237" xr:uid="{00000000-0005-0000-0000-0000D2000000}"/>
    <cellStyle name="Заголовок 4 2" xfId="238" xr:uid="{00000000-0005-0000-0000-0000D3000000}"/>
    <cellStyle name="Заголовок 4 3" xfId="239" xr:uid="{00000000-0005-0000-0000-0000D4000000}"/>
    <cellStyle name="Заголовок 4 4" xfId="240" xr:uid="{00000000-0005-0000-0000-0000D5000000}"/>
    <cellStyle name="Заголовок 4 5" xfId="241" xr:uid="{00000000-0005-0000-0000-0000D6000000}"/>
    <cellStyle name="Заголовок 4 6" xfId="242" xr:uid="{00000000-0005-0000-0000-0000D7000000}"/>
    <cellStyle name="Итог 2" xfId="243" xr:uid="{00000000-0005-0000-0000-0000D8000000}"/>
    <cellStyle name="Итог 3" xfId="244" xr:uid="{00000000-0005-0000-0000-0000D9000000}"/>
    <cellStyle name="Итог 4" xfId="245" xr:uid="{00000000-0005-0000-0000-0000DA000000}"/>
    <cellStyle name="Итог 5" xfId="246" xr:uid="{00000000-0005-0000-0000-0000DB000000}"/>
    <cellStyle name="Итог 6" xfId="247" xr:uid="{00000000-0005-0000-0000-0000DC000000}"/>
    <cellStyle name="Контрольная ячейка 2" xfId="248" xr:uid="{00000000-0005-0000-0000-0000DD000000}"/>
    <cellStyle name="Контрольная ячейка 3" xfId="249" xr:uid="{00000000-0005-0000-0000-0000DE000000}"/>
    <cellStyle name="Контрольная ячейка 4" xfId="250" xr:uid="{00000000-0005-0000-0000-0000DF000000}"/>
    <cellStyle name="Контрольная ячейка 5" xfId="251" xr:uid="{00000000-0005-0000-0000-0000E0000000}"/>
    <cellStyle name="Контрольная ячейка 6" xfId="252" xr:uid="{00000000-0005-0000-0000-0000E1000000}"/>
    <cellStyle name="Название 2" xfId="253" xr:uid="{00000000-0005-0000-0000-0000E2000000}"/>
    <cellStyle name="Название 3" xfId="254" xr:uid="{00000000-0005-0000-0000-0000E3000000}"/>
    <cellStyle name="Название 4" xfId="255" xr:uid="{00000000-0005-0000-0000-0000E4000000}"/>
    <cellStyle name="Название 5" xfId="256" xr:uid="{00000000-0005-0000-0000-0000E5000000}"/>
    <cellStyle name="Название 6" xfId="257" xr:uid="{00000000-0005-0000-0000-0000E6000000}"/>
    <cellStyle name="Нейтральный 2" xfId="258" xr:uid="{00000000-0005-0000-0000-0000E7000000}"/>
    <cellStyle name="Нейтральный 3" xfId="259" xr:uid="{00000000-0005-0000-0000-0000E8000000}"/>
    <cellStyle name="Нейтральный 4" xfId="260" xr:uid="{00000000-0005-0000-0000-0000E9000000}"/>
    <cellStyle name="Нейтральный 5" xfId="261" xr:uid="{00000000-0005-0000-0000-0000EA000000}"/>
    <cellStyle name="Нейтральный 6" xfId="262" xr:uid="{00000000-0005-0000-0000-0000EB000000}"/>
    <cellStyle name="Обычный" xfId="0" builtinId="0"/>
    <cellStyle name="Обычный 10" xfId="26" xr:uid="{00000000-0005-0000-0000-0000ED000000}"/>
    <cellStyle name="Обычный 10 2" xfId="263" xr:uid="{00000000-0005-0000-0000-0000EE000000}"/>
    <cellStyle name="Обычный 11" xfId="264" xr:uid="{00000000-0005-0000-0000-0000EF000000}"/>
    <cellStyle name="Обычный 12" xfId="265" xr:uid="{00000000-0005-0000-0000-0000F0000000}"/>
    <cellStyle name="Обычный 13" xfId="266" xr:uid="{00000000-0005-0000-0000-0000F1000000}"/>
    <cellStyle name="Обычный 14" xfId="267" xr:uid="{00000000-0005-0000-0000-0000F2000000}"/>
    <cellStyle name="Обычный 15" xfId="268" xr:uid="{00000000-0005-0000-0000-0000F3000000}"/>
    <cellStyle name="Обычный 16" xfId="269" xr:uid="{00000000-0005-0000-0000-0000F4000000}"/>
    <cellStyle name="Обычный 17" xfId="270" xr:uid="{00000000-0005-0000-0000-0000F5000000}"/>
    <cellStyle name="Обычный 18" xfId="271" xr:uid="{00000000-0005-0000-0000-0000F6000000}"/>
    <cellStyle name="Обычный 19" xfId="272" xr:uid="{00000000-0005-0000-0000-0000F7000000}"/>
    <cellStyle name="Обычный 2" xfId="2" xr:uid="{00000000-0005-0000-0000-0000F8000000}"/>
    <cellStyle name="Обычный 2 10" xfId="273" xr:uid="{00000000-0005-0000-0000-0000F9000000}"/>
    <cellStyle name="Обычный 2 11" xfId="274" xr:uid="{00000000-0005-0000-0000-0000FA000000}"/>
    <cellStyle name="Обычный 2 12" xfId="275" xr:uid="{00000000-0005-0000-0000-0000FB000000}"/>
    <cellStyle name="Обычный 2 13" xfId="276" xr:uid="{00000000-0005-0000-0000-0000FC000000}"/>
    <cellStyle name="Обычный 2 14" xfId="277" xr:uid="{00000000-0005-0000-0000-0000FD000000}"/>
    <cellStyle name="Обычный 2 15" xfId="278" xr:uid="{00000000-0005-0000-0000-0000FE000000}"/>
    <cellStyle name="Обычный 2 16" xfId="279" xr:uid="{00000000-0005-0000-0000-0000FF000000}"/>
    <cellStyle name="Обычный 2 17" xfId="280" xr:uid="{00000000-0005-0000-0000-000000010000}"/>
    <cellStyle name="Обычный 2 18" xfId="281" xr:uid="{00000000-0005-0000-0000-000001010000}"/>
    <cellStyle name="Обычный 2 19" xfId="282" xr:uid="{00000000-0005-0000-0000-000002010000}"/>
    <cellStyle name="Обычный 2 2" xfId="5" xr:uid="{00000000-0005-0000-0000-000003010000}"/>
    <cellStyle name="Обычный 2 2 2" xfId="7" xr:uid="{00000000-0005-0000-0000-000004010000}"/>
    <cellStyle name="Обычный 2 20" xfId="283" xr:uid="{00000000-0005-0000-0000-000005010000}"/>
    <cellStyle name="Обычный 2 21" xfId="284" xr:uid="{00000000-0005-0000-0000-000006010000}"/>
    <cellStyle name="Обычный 2 22" xfId="285" xr:uid="{00000000-0005-0000-0000-000007010000}"/>
    <cellStyle name="Обычный 2 23" xfId="286" xr:uid="{00000000-0005-0000-0000-000008010000}"/>
    <cellStyle name="Обычный 2 24" xfId="287" xr:uid="{00000000-0005-0000-0000-000009010000}"/>
    <cellStyle name="Обычный 2 25" xfId="288" xr:uid="{00000000-0005-0000-0000-00000A010000}"/>
    <cellStyle name="Обычный 2 26" xfId="289" xr:uid="{00000000-0005-0000-0000-00000B010000}"/>
    <cellStyle name="Обычный 2 27" xfId="290" xr:uid="{00000000-0005-0000-0000-00000C010000}"/>
    <cellStyle name="Обычный 2 28" xfId="291" xr:uid="{00000000-0005-0000-0000-00000D010000}"/>
    <cellStyle name="Обычный 2 29" xfId="292" xr:uid="{00000000-0005-0000-0000-00000E010000}"/>
    <cellStyle name="Обычный 2 3" xfId="20" xr:uid="{00000000-0005-0000-0000-00000F010000}"/>
    <cellStyle name="Обычный 2 3 2" xfId="293" xr:uid="{00000000-0005-0000-0000-000010010000}"/>
    <cellStyle name="Обычный 2 30" xfId="294" xr:uid="{00000000-0005-0000-0000-000011010000}"/>
    <cellStyle name="Обычный 2 31" xfId="295" xr:uid="{00000000-0005-0000-0000-000012010000}"/>
    <cellStyle name="Обычный 2 32" xfId="296" xr:uid="{00000000-0005-0000-0000-000013010000}"/>
    <cellStyle name="Обычный 2 33" xfId="297" xr:uid="{00000000-0005-0000-0000-000014010000}"/>
    <cellStyle name="Обычный 2 34" xfId="298" xr:uid="{00000000-0005-0000-0000-000015010000}"/>
    <cellStyle name="Обычный 2 35" xfId="299" xr:uid="{00000000-0005-0000-0000-000016010000}"/>
    <cellStyle name="Обычный 2 36" xfId="300" xr:uid="{00000000-0005-0000-0000-000017010000}"/>
    <cellStyle name="Обычный 2 37" xfId="301" xr:uid="{00000000-0005-0000-0000-000018010000}"/>
    <cellStyle name="Обычный 2 38" xfId="302" xr:uid="{00000000-0005-0000-0000-000019010000}"/>
    <cellStyle name="Обычный 2 39" xfId="303" xr:uid="{00000000-0005-0000-0000-00001A010000}"/>
    <cellStyle name="Обычный 2 4" xfId="304" xr:uid="{00000000-0005-0000-0000-00001B010000}"/>
    <cellStyle name="Обычный 2 40" xfId="305" xr:uid="{00000000-0005-0000-0000-00001C010000}"/>
    <cellStyle name="Обычный 2 41" xfId="306" xr:uid="{00000000-0005-0000-0000-00001D010000}"/>
    <cellStyle name="Обычный 2 42" xfId="307" xr:uid="{00000000-0005-0000-0000-00001E010000}"/>
    <cellStyle name="Обычный 2 43" xfId="308" xr:uid="{00000000-0005-0000-0000-00001F010000}"/>
    <cellStyle name="Обычный 2 44" xfId="309" xr:uid="{00000000-0005-0000-0000-000020010000}"/>
    <cellStyle name="Обычный 2 45" xfId="310" xr:uid="{00000000-0005-0000-0000-000021010000}"/>
    <cellStyle name="Обычный 2 46" xfId="311" xr:uid="{00000000-0005-0000-0000-000022010000}"/>
    <cellStyle name="Обычный 2 47" xfId="312" xr:uid="{00000000-0005-0000-0000-000023010000}"/>
    <cellStyle name="Обычный 2 48" xfId="313" xr:uid="{00000000-0005-0000-0000-000024010000}"/>
    <cellStyle name="Обычный 2 49" xfId="314" xr:uid="{00000000-0005-0000-0000-000025010000}"/>
    <cellStyle name="Обычный 2 5" xfId="315" xr:uid="{00000000-0005-0000-0000-000026010000}"/>
    <cellStyle name="Обычный 2 50" xfId="316" xr:uid="{00000000-0005-0000-0000-000027010000}"/>
    <cellStyle name="Обычный 2 51" xfId="317" xr:uid="{00000000-0005-0000-0000-000028010000}"/>
    <cellStyle name="Обычный 2 52" xfId="318" xr:uid="{00000000-0005-0000-0000-000029010000}"/>
    <cellStyle name="Обычный 2 53" xfId="319" xr:uid="{00000000-0005-0000-0000-00002A010000}"/>
    <cellStyle name="Обычный 2 54" xfId="320" xr:uid="{00000000-0005-0000-0000-00002B010000}"/>
    <cellStyle name="Обычный 2 55" xfId="321" xr:uid="{00000000-0005-0000-0000-00002C010000}"/>
    <cellStyle name="Обычный 2 56" xfId="322" xr:uid="{00000000-0005-0000-0000-00002D010000}"/>
    <cellStyle name="Обычный 2 57" xfId="323" xr:uid="{00000000-0005-0000-0000-00002E010000}"/>
    <cellStyle name="Обычный 2 58" xfId="324" xr:uid="{00000000-0005-0000-0000-00002F010000}"/>
    <cellStyle name="Обычный 2 6" xfId="325" xr:uid="{00000000-0005-0000-0000-000030010000}"/>
    <cellStyle name="Обычный 2 7" xfId="326" xr:uid="{00000000-0005-0000-0000-000031010000}"/>
    <cellStyle name="Обычный 2 8" xfId="327" xr:uid="{00000000-0005-0000-0000-000032010000}"/>
    <cellStyle name="Обычный 2 9" xfId="328" xr:uid="{00000000-0005-0000-0000-000033010000}"/>
    <cellStyle name="Обычный 20" xfId="329" xr:uid="{00000000-0005-0000-0000-000034010000}"/>
    <cellStyle name="Обычный 21" xfId="330" xr:uid="{00000000-0005-0000-0000-000035010000}"/>
    <cellStyle name="Обычный 22" xfId="331" xr:uid="{00000000-0005-0000-0000-000036010000}"/>
    <cellStyle name="Обычный 23" xfId="332" xr:uid="{00000000-0005-0000-0000-000037010000}"/>
    <cellStyle name="Обычный 24" xfId="333" xr:uid="{00000000-0005-0000-0000-000038010000}"/>
    <cellStyle name="Обычный 25" xfId="334" xr:uid="{00000000-0005-0000-0000-000039010000}"/>
    <cellStyle name="Обычный 26" xfId="335" xr:uid="{00000000-0005-0000-0000-00003A010000}"/>
    <cellStyle name="Обычный 28" xfId="336" xr:uid="{00000000-0005-0000-0000-00003B010000}"/>
    <cellStyle name="Обычный 29" xfId="337" xr:uid="{00000000-0005-0000-0000-00003C010000}"/>
    <cellStyle name="Обычный 3" xfId="6" xr:uid="{00000000-0005-0000-0000-00003D010000}"/>
    <cellStyle name="Обычный 3 2" xfId="8" xr:uid="{00000000-0005-0000-0000-00003E010000}"/>
    <cellStyle name="Обычный 3 2 2" xfId="338" xr:uid="{00000000-0005-0000-0000-00003F010000}"/>
    <cellStyle name="Обычный 3 3" xfId="22" xr:uid="{00000000-0005-0000-0000-000040010000}"/>
    <cellStyle name="Обычный 3 3 2" xfId="25" xr:uid="{00000000-0005-0000-0000-000041010000}"/>
    <cellStyle name="Обычный 30" xfId="339" xr:uid="{00000000-0005-0000-0000-000042010000}"/>
    <cellStyle name="Обычный 31" xfId="340" xr:uid="{00000000-0005-0000-0000-000043010000}"/>
    <cellStyle name="Обычный 32" xfId="341" xr:uid="{00000000-0005-0000-0000-000044010000}"/>
    <cellStyle name="Обычный 33" xfId="342" xr:uid="{00000000-0005-0000-0000-000045010000}"/>
    <cellStyle name="Обычный 34" xfId="343" xr:uid="{00000000-0005-0000-0000-000046010000}"/>
    <cellStyle name="Обычный 35" xfId="344" xr:uid="{00000000-0005-0000-0000-000047010000}"/>
    <cellStyle name="Обычный 36" xfId="345" xr:uid="{00000000-0005-0000-0000-000048010000}"/>
    <cellStyle name="Обычный 37" xfId="346" xr:uid="{00000000-0005-0000-0000-000049010000}"/>
    <cellStyle name="Обычный 38" xfId="347" xr:uid="{00000000-0005-0000-0000-00004A010000}"/>
    <cellStyle name="Обычный 39" xfId="348" xr:uid="{00000000-0005-0000-0000-00004B010000}"/>
    <cellStyle name="Обычный 4" xfId="9" xr:uid="{00000000-0005-0000-0000-00004C010000}"/>
    <cellStyle name="Обычный 4 2" xfId="18" xr:uid="{00000000-0005-0000-0000-00004D010000}"/>
    <cellStyle name="Обычный 4 3" xfId="349" xr:uid="{00000000-0005-0000-0000-00004E010000}"/>
    <cellStyle name="Обычный 40" xfId="350" xr:uid="{00000000-0005-0000-0000-00004F010000}"/>
    <cellStyle name="Обычный 41" xfId="351" xr:uid="{00000000-0005-0000-0000-000050010000}"/>
    <cellStyle name="Обычный 42" xfId="352" xr:uid="{00000000-0005-0000-0000-000051010000}"/>
    <cellStyle name="Обычный 43" xfId="353" xr:uid="{00000000-0005-0000-0000-000052010000}"/>
    <cellStyle name="Обычный 44" xfId="354" xr:uid="{00000000-0005-0000-0000-000053010000}"/>
    <cellStyle name="Обычный 45" xfId="355" xr:uid="{00000000-0005-0000-0000-000054010000}"/>
    <cellStyle name="Обычный 46" xfId="356" xr:uid="{00000000-0005-0000-0000-000055010000}"/>
    <cellStyle name="Обычный 47" xfId="357" xr:uid="{00000000-0005-0000-0000-000056010000}"/>
    <cellStyle name="Обычный 48" xfId="358" xr:uid="{00000000-0005-0000-0000-000057010000}"/>
    <cellStyle name="Обычный 49" xfId="359" xr:uid="{00000000-0005-0000-0000-000058010000}"/>
    <cellStyle name="Обычный 5" xfId="11" xr:uid="{00000000-0005-0000-0000-000059010000}"/>
    <cellStyle name="Обычный 5 2" xfId="360" xr:uid="{00000000-0005-0000-0000-00005A010000}"/>
    <cellStyle name="Обычный 50" xfId="361" xr:uid="{00000000-0005-0000-0000-00005B010000}"/>
    <cellStyle name="Обычный 52" xfId="362" xr:uid="{00000000-0005-0000-0000-00005C010000}"/>
    <cellStyle name="Обычный 53" xfId="363" xr:uid="{00000000-0005-0000-0000-00005D010000}"/>
    <cellStyle name="Обычный 6" xfId="13" xr:uid="{00000000-0005-0000-0000-00005E010000}"/>
    <cellStyle name="Обычный 6 2" xfId="364" xr:uid="{00000000-0005-0000-0000-00005F010000}"/>
    <cellStyle name="Обычный 7" xfId="16" xr:uid="{00000000-0005-0000-0000-000060010000}"/>
    <cellStyle name="Обычный 7 2" xfId="365" xr:uid="{00000000-0005-0000-0000-000061010000}"/>
    <cellStyle name="Обычный 8" xfId="21" xr:uid="{00000000-0005-0000-0000-000062010000}"/>
    <cellStyle name="Обычный 8 2" xfId="24" xr:uid="{00000000-0005-0000-0000-000063010000}"/>
    <cellStyle name="Обычный 8 3" xfId="366" xr:uid="{00000000-0005-0000-0000-000064010000}"/>
    <cellStyle name="Обычный 9" xfId="1" xr:uid="{00000000-0005-0000-0000-000065010000}"/>
    <cellStyle name="Плохой 2" xfId="367" xr:uid="{00000000-0005-0000-0000-000066010000}"/>
    <cellStyle name="Плохой 3" xfId="368" xr:uid="{00000000-0005-0000-0000-000067010000}"/>
    <cellStyle name="Плохой 4" xfId="369" xr:uid="{00000000-0005-0000-0000-000068010000}"/>
    <cellStyle name="Плохой 5" xfId="370" xr:uid="{00000000-0005-0000-0000-000069010000}"/>
    <cellStyle name="Плохой 6" xfId="371" xr:uid="{00000000-0005-0000-0000-00006A010000}"/>
    <cellStyle name="Пояснение 2" xfId="372" xr:uid="{00000000-0005-0000-0000-00006B010000}"/>
    <cellStyle name="Пояснение 3" xfId="373" xr:uid="{00000000-0005-0000-0000-00006C010000}"/>
    <cellStyle name="Пояснение 4" xfId="374" xr:uid="{00000000-0005-0000-0000-00006D010000}"/>
    <cellStyle name="Пояснение 5" xfId="375" xr:uid="{00000000-0005-0000-0000-00006E010000}"/>
    <cellStyle name="Пояснение 6" xfId="376" xr:uid="{00000000-0005-0000-0000-00006F010000}"/>
    <cellStyle name="Примечание 2" xfId="377" xr:uid="{00000000-0005-0000-0000-000070010000}"/>
    <cellStyle name="Примечание 3" xfId="378" xr:uid="{00000000-0005-0000-0000-000071010000}"/>
    <cellStyle name="Примечание 4" xfId="379" xr:uid="{00000000-0005-0000-0000-000072010000}"/>
    <cellStyle name="Примечание 5" xfId="380" xr:uid="{00000000-0005-0000-0000-000073010000}"/>
    <cellStyle name="Примечание 6" xfId="381" xr:uid="{00000000-0005-0000-0000-000074010000}"/>
    <cellStyle name="Процентный 2" xfId="3" xr:uid="{00000000-0005-0000-0000-000075010000}"/>
    <cellStyle name="Процентный 3" xfId="12" xr:uid="{00000000-0005-0000-0000-000076010000}"/>
    <cellStyle name="Процентный 4" xfId="14" xr:uid="{00000000-0005-0000-0000-000077010000}"/>
    <cellStyle name="Процентный 5" xfId="17" xr:uid="{00000000-0005-0000-0000-000078010000}"/>
    <cellStyle name="Процентный 6" xfId="15" xr:uid="{00000000-0005-0000-0000-000079010000}"/>
    <cellStyle name="Связанная ячейка 2" xfId="382" xr:uid="{00000000-0005-0000-0000-00007A010000}"/>
    <cellStyle name="Связанная ячейка 3" xfId="383" xr:uid="{00000000-0005-0000-0000-00007B010000}"/>
    <cellStyle name="Связанная ячейка 4" xfId="384" xr:uid="{00000000-0005-0000-0000-00007C010000}"/>
    <cellStyle name="Связанная ячейка 5" xfId="385" xr:uid="{00000000-0005-0000-0000-00007D010000}"/>
    <cellStyle name="Связанная ячейка 6" xfId="386" xr:uid="{00000000-0005-0000-0000-00007E010000}"/>
    <cellStyle name="Стиль 1" xfId="4" xr:uid="{00000000-0005-0000-0000-00007F010000}"/>
    <cellStyle name="Стиль 1 2" xfId="387" xr:uid="{00000000-0005-0000-0000-000080010000}"/>
    <cellStyle name="Текст предупреждения 2" xfId="388" xr:uid="{00000000-0005-0000-0000-000081010000}"/>
    <cellStyle name="Текст предупреждения 3" xfId="389" xr:uid="{00000000-0005-0000-0000-000082010000}"/>
    <cellStyle name="Текст предупреждения 4" xfId="390" xr:uid="{00000000-0005-0000-0000-000083010000}"/>
    <cellStyle name="Текст предупреждения 5" xfId="391" xr:uid="{00000000-0005-0000-0000-000084010000}"/>
    <cellStyle name="Текст предупреждения 6" xfId="392" xr:uid="{00000000-0005-0000-0000-000085010000}"/>
    <cellStyle name="Финансовый 2" xfId="10" xr:uid="{00000000-0005-0000-0000-000086010000}"/>
    <cellStyle name="Финансовый 2 2" xfId="394" xr:uid="{00000000-0005-0000-0000-000087010000}"/>
    <cellStyle name="Финансовый 2 3" xfId="393" xr:uid="{00000000-0005-0000-0000-000088010000}"/>
    <cellStyle name="Финансовый 3" xfId="23" xr:uid="{00000000-0005-0000-0000-000089010000}"/>
    <cellStyle name="Финансовый 3 2" xfId="396" xr:uid="{00000000-0005-0000-0000-00008A010000}"/>
    <cellStyle name="Финансовый 3 3" xfId="395" xr:uid="{00000000-0005-0000-0000-00008B010000}"/>
    <cellStyle name="Финансовый 4" xfId="19" xr:uid="{00000000-0005-0000-0000-00008C010000}"/>
    <cellStyle name="Финансовый 4 2" xfId="398" xr:uid="{00000000-0005-0000-0000-00008D010000}"/>
    <cellStyle name="Финансовый 4 3" xfId="397" xr:uid="{00000000-0005-0000-0000-00008E010000}"/>
    <cellStyle name="Хороший 2" xfId="399" xr:uid="{00000000-0005-0000-0000-00008F010000}"/>
    <cellStyle name="Хороший 3" xfId="400" xr:uid="{00000000-0005-0000-0000-000090010000}"/>
    <cellStyle name="Хороший 4" xfId="401" xr:uid="{00000000-0005-0000-0000-000091010000}"/>
    <cellStyle name="Хороший 5" xfId="402" xr:uid="{00000000-0005-0000-0000-000092010000}"/>
    <cellStyle name="Хороший 6" xfId="403" xr:uid="{00000000-0005-0000-0000-00009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70"/>
  <sheetViews>
    <sheetView showGridLines="0" view="pageBreakPreview" topLeftCell="B1" zoomScale="70" zoomScaleNormal="100" zoomScaleSheetLayoutView="70" workbookViewId="0">
      <pane ySplit="5" topLeftCell="A6" activePane="bottomLeft" state="frozen"/>
      <selection pane="bottomLeft" activeCell="C26" sqref="C26"/>
    </sheetView>
  </sheetViews>
  <sheetFormatPr defaultRowHeight="15" outlineLevelRow="2" x14ac:dyDescent="0.25"/>
  <cols>
    <col min="1" max="1" width="5.5703125" customWidth="1"/>
    <col min="2" max="2" width="64.140625" customWidth="1"/>
    <col min="3" max="3" width="15.140625" style="142" customWidth="1"/>
    <col min="4" max="4" width="15.5703125" customWidth="1"/>
    <col min="5" max="5" width="14.7109375" customWidth="1"/>
    <col min="6" max="6" width="16.5703125" style="138" customWidth="1"/>
    <col min="7" max="9" width="15" customWidth="1"/>
    <col min="10" max="10" width="16.85546875" style="138" customWidth="1"/>
    <col min="12" max="12" width="9.140625" customWidth="1"/>
    <col min="13" max="13" width="10.140625" customWidth="1"/>
    <col min="14" max="14" width="9.140625" style="138"/>
    <col min="15" max="15" width="9.85546875" bestFit="1" customWidth="1"/>
  </cols>
  <sheetData>
    <row r="1" spans="1:14" ht="15.75" x14ac:dyDescent="0.25">
      <c r="A1" s="1"/>
      <c r="B1" s="1"/>
      <c r="C1" s="141"/>
      <c r="D1" s="1"/>
      <c r="E1" s="1"/>
      <c r="F1" s="135"/>
      <c r="G1" s="1"/>
      <c r="H1" s="1"/>
      <c r="I1" s="1"/>
      <c r="J1" s="135"/>
      <c r="K1" s="1"/>
      <c r="L1" s="318" t="s">
        <v>0</v>
      </c>
      <c r="M1" s="318"/>
      <c r="N1" s="318"/>
    </row>
    <row r="2" spans="1:14" ht="21" thickBot="1" x14ac:dyDescent="0.3">
      <c r="A2" s="323" t="s">
        <v>521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3" spans="1:14" ht="16.5" customHeight="1" thickBot="1" x14ac:dyDescent="0.3">
      <c r="A3" s="319" t="s">
        <v>1</v>
      </c>
      <c r="B3" s="321" t="s">
        <v>48</v>
      </c>
      <c r="C3" s="319" t="s">
        <v>577</v>
      </c>
      <c r="D3" s="328"/>
      <c r="E3" s="328"/>
      <c r="F3" s="329"/>
      <c r="G3" s="326" t="s">
        <v>578</v>
      </c>
      <c r="H3" s="326"/>
      <c r="I3" s="326"/>
      <c r="J3" s="326"/>
      <c r="K3" s="326"/>
      <c r="L3" s="326"/>
      <c r="M3" s="326"/>
      <c r="N3" s="327"/>
    </row>
    <row r="4" spans="1:14" ht="15.75" customHeight="1" x14ac:dyDescent="0.25">
      <c r="A4" s="320"/>
      <c r="B4" s="322"/>
      <c r="C4" s="320"/>
      <c r="D4" s="330"/>
      <c r="E4" s="330"/>
      <c r="F4" s="331"/>
      <c r="G4" s="324" t="s">
        <v>2</v>
      </c>
      <c r="H4" s="324"/>
      <c r="I4" s="324"/>
      <c r="J4" s="325"/>
      <c r="K4" s="324" t="s">
        <v>3</v>
      </c>
      <c r="L4" s="324"/>
      <c r="M4" s="324"/>
      <c r="N4" s="325"/>
    </row>
    <row r="5" spans="1:14" ht="45" x14ac:dyDescent="0.25">
      <c r="A5" s="320"/>
      <c r="B5" s="322"/>
      <c r="C5" s="140" t="s">
        <v>4</v>
      </c>
      <c r="D5" s="20" t="s">
        <v>5</v>
      </c>
      <c r="E5" s="20" t="s">
        <v>7</v>
      </c>
      <c r="F5" s="22" t="s">
        <v>6</v>
      </c>
      <c r="G5" s="85" t="s">
        <v>4</v>
      </c>
      <c r="H5" s="20" t="s">
        <v>5</v>
      </c>
      <c r="I5" s="20" t="s">
        <v>7</v>
      </c>
      <c r="J5" s="22" t="s">
        <v>6</v>
      </c>
      <c r="K5" s="85" t="s">
        <v>4</v>
      </c>
      <c r="L5" s="20" t="s">
        <v>5</v>
      </c>
      <c r="M5" s="20" t="s">
        <v>7</v>
      </c>
      <c r="N5" s="22" t="s">
        <v>6</v>
      </c>
    </row>
    <row r="6" spans="1:14" s="145" customFormat="1" ht="45" customHeight="1" collapsed="1" x14ac:dyDescent="0.25">
      <c r="A6" s="215">
        <v>1</v>
      </c>
      <c r="B6" s="309" t="s">
        <v>8</v>
      </c>
      <c r="C6" s="216">
        <v>530780.30000000005</v>
      </c>
      <c r="D6" s="217">
        <v>71396.2</v>
      </c>
      <c r="E6" s="217">
        <v>0</v>
      </c>
      <c r="F6" s="218">
        <v>602176.5</v>
      </c>
      <c r="G6" s="219">
        <v>516926.39999999997</v>
      </c>
      <c r="H6" s="217">
        <v>71396.2</v>
      </c>
      <c r="I6" s="217">
        <v>0</v>
      </c>
      <c r="J6" s="218">
        <v>588322.6</v>
      </c>
      <c r="K6" s="220">
        <f>G6/C6*100</f>
        <v>97.389899361374177</v>
      </c>
      <c r="L6" s="221">
        <f t="shared" ref="L6" si="0">H6/D6*100</f>
        <v>100</v>
      </c>
      <c r="M6" s="222" t="s">
        <v>76</v>
      </c>
      <c r="N6" s="223">
        <f>J6/F6*100</f>
        <v>97.699362230176703</v>
      </c>
    </row>
    <row r="7" spans="1:14" ht="63.75" hidden="1" customHeight="1" outlineLevel="1" x14ac:dyDescent="0.25">
      <c r="A7" s="224" t="s">
        <v>49</v>
      </c>
      <c r="B7" s="310" t="s">
        <v>9</v>
      </c>
      <c r="C7" s="225">
        <v>490230.99999999994</v>
      </c>
      <c r="D7" s="119">
        <v>71396.2</v>
      </c>
      <c r="E7" s="119">
        <v>0</v>
      </c>
      <c r="F7" s="136">
        <v>561627.19999999995</v>
      </c>
      <c r="G7" s="226">
        <v>476537.3</v>
      </c>
      <c r="H7" s="119">
        <v>71396.2</v>
      </c>
      <c r="I7" s="120">
        <v>0</v>
      </c>
      <c r="J7" s="136">
        <v>547933.5</v>
      </c>
      <c r="K7" s="227">
        <f t="shared" ref="K7:K61" si="1">G7/C7*100</f>
        <v>97.2066841958179</v>
      </c>
      <c r="L7" s="228">
        <f t="shared" ref="L7:M58" si="2">H7/D7*100</f>
        <v>100</v>
      </c>
      <c r="M7" s="229" t="s">
        <v>76</v>
      </c>
      <c r="N7" s="230">
        <f t="shared" ref="N7:N61" si="3">J7/F7*100</f>
        <v>97.561781195782544</v>
      </c>
    </row>
    <row r="8" spans="1:14" s="2" customFormat="1" ht="37.5" hidden="1" customHeight="1" outlineLevel="1" x14ac:dyDescent="0.25">
      <c r="A8" s="224" t="s">
        <v>50</v>
      </c>
      <c r="B8" s="310" t="s">
        <v>312</v>
      </c>
      <c r="C8" s="225">
        <v>0</v>
      </c>
      <c r="D8" s="119">
        <v>0</v>
      </c>
      <c r="E8" s="119">
        <v>0</v>
      </c>
      <c r="F8" s="136">
        <v>0</v>
      </c>
      <c r="G8" s="226">
        <v>0</v>
      </c>
      <c r="H8" s="120">
        <v>0</v>
      </c>
      <c r="I8" s="120">
        <v>0</v>
      </c>
      <c r="J8" s="136">
        <v>0</v>
      </c>
      <c r="K8" s="231" t="s">
        <v>76</v>
      </c>
      <c r="L8" s="229" t="s">
        <v>76</v>
      </c>
      <c r="M8" s="229" t="s">
        <v>76</v>
      </c>
      <c r="N8" s="232" t="s">
        <v>76</v>
      </c>
    </row>
    <row r="9" spans="1:14" ht="31.5" hidden="1" outlineLevel="1" x14ac:dyDescent="0.25">
      <c r="A9" s="224" t="s">
        <v>151</v>
      </c>
      <c r="B9" s="310" t="s">
        <v>10</v>
      </c>
      <c r="C9" s="225">
        <v>40549.300000000003</v>
      </c>
      <c r="D9" s="119">
        <v>0</v>
      </c>
      <c r="E9" s="119">
        <v>0</v>
      </c>
      <c r="F9" s="136">
        <v>40549.300000000003</v>
      </c>
      <c r="G9" s="226">
        <v>40389.1</v>
      </c>
      <c r="H9" s="120">
        <v>0</v>
      </c>
      <c r="I9" s="120">
        <v>0</v>
      </c>
      <c r="J9" s="136">
        <v>40389.1</v>
      </c>
      <c r="K9" s="227">
        <f t="shared" si="1"/>
        <v>99.604925362460008</v>
      </c>
      <c r="L9" s="229" t="s">
        <v>76</v>
      </c>
      <c r="M9" s="229" t="s">
        <v>76</v>
      </c>
      <c r="N9" s="230">
        <f t="shared" si="3"/>
        <v>99.604925362460008</v>
      </c>
    </row>
    <row r="10" spans="1:14" s="144" customFormat="1" ht="31.5" collapsed="1" x14ac:dyDescent="0.25">
      <c r="A10" s="233" t="s">
        <v>51</v>
      </c>
      <c r="B10" s="311" t="s">
        <v>11</v>
      </c>
      <c r="C10" s="234">
        <v>1137592.2</v>
      </c>
      <c r="D10" s="235">
        <v>909419.04</v>
      </c>
      <c r="E10" s="235">
        <v>42608.959999999999</v>
      </c>
      <c r="F10" s="236">
        <v>2089620.2</v>
      </c>
      <c r="G10" s="237">
        <v>1105851.3</v>
      </c>
      <c r="H10" s="235">
        <v>885421.27</v>
      </c>
      <c r="I10" s="235">
        <v>41120.300000000003</v>
      </c>
      <c r="J10" s="236">
        <v>2032392.87</v>
      </c>
      <c r="K10" s="238">
        <f t="shared" si="1"/>
        <v>97.209817366891244</v>
      </c>
      <c r="L10" s="239">
        <f t="shared" si="2"/>
        <v>97.361197759835775</v>
      </c>
      <c r="M10" s="239">
        <f t="shared" si="2"/>
        <v>96.50622779809693</v>
      </c>
      <c r="N10" s="240">
        <f t="shared" si="3"/>
        <v>97.261352565408785</v>
      </c>
    </row>
    <row r="11" spans="1:14" ht="34.5" hidden="1" customHeight="1" outlineLevel="1" x14ac:dyDescent="0.25">
      <c r="A11" s="224" t="s">
        <v>168</v>
      </c>
      <c r="B11" s="310" t="s">
        <v>12</v>
      </c>
      <c r="C11" s="225">
        <v>1100675.2</v>
      </c>
      <c r="D11" s="119">
        <v>893272.24</v>
      </c>
      <c r="E11" s="119">
        <v>42608.959999999999</v>
      </c>
      <c r="F11" s="137">
        <v>2036556.4</v>
      </c>
      <c r="G11" s="241">
        <v>1072026.8</v>
      </c>
      <c r="H11" s="119">
        <v>870638.37</v>
      </c>
      <c r="I11" s="119">
        <v>41120.300000000003</v>
      </c>
      <c r="J11" s="137">
        <v>1983785.4700000002</v>
      </c>
      <c r="K11" s="227">
        <f t="shared" si="1"/>
        <v>97.397197647407708</v>
      </c>
      <c r="L11" s="228">
        <f t="shared" si="2"/>
        <v>97.466184553098842</v>
      </c>
      <c r="M11" s="228">
        <f t="shared" si="2"/>
        <v>96.50622779809693</v>
      </c>
      <c r="N11" s="242">
        <f t="shared" si="3"/>
        <v>97.408815685143821</v>
      </c>
    </row>
    <row r="12" spans="1:14" ht="36.75" hidden="1" customHeight="1" outlineLevel="1" x14ac:dyDescent="0.25">
      <c r="A12" s="224" t="s">
        <v>92</v>
      </c>
      <c r="B12" s="310" t="s">
        <v>13</v>
      </c>
      <c r="C12" s="225">
        <v>36917</v>
      </c>
      <c r="D12" s="119">
        <v>0</v>
      </c>
      <c r="E12" s="119">
        <v>0</v>
      </c>
      <c r="F12" s="137">
        <v>36917</v>
      </c>
      <c r="G12" s="241">
        <v>33824.5</v>
      </c>
      <c r="H12" s="119">
        <v>0</v>
      </c>
      <c r="I12" s="119">
        <v>0</v>
      </c>
      <c r="J12" s="137">
        <v>33824.5</v>
      </c>
      <c r="K12" s="227">
        <f t="shared" si="1"/>
        <v>91.623100468618787</v>
      </c>
      <c r="L12" s="229" t="s">
        <v>76</v>
      </c>
      <c r="M12" s="229" t="s">
        <v>76</v>
      </c>
      <c r="N12" s="242">
        <f t="shared" si="3"/>
        <v>91.623100468618787</v>
      </c>
    </row>
    <row r="13" spans="1:14" ht="15.75" hidden="1" outlineLevel="1" x14ac:dyDescent="0.25">
      <c r="A13" s="224" t="s">
        <v>169</v>
      </c>
      <c r="B13" s="310" t="s">
        <v>579</v>
      </c>
      <c r="C13" s="225">
        <v>0</v>
      </c>
      <c r="D13" s="119">
        <v>16146.8</v>
      </c>
      <c r="E13" s="119">
        <v>0</v>
      </c>
      <c r="F13" s="137">
        <v>16146.8</v>
      </c>
      <c r="G13" s="241">
        <v>0</v>
      </c>
      <c r="H13" s="119">
        <v>14782.9</v>
      </c>
      <c r="I13" s="119">
        <v>0</v>
      </c>
      <c r="J13" s="137">
        <v>14782.9</v>
      </c>
      <c r="K13" s="231" t="s">
        <v>76</v>
      </c>
      <c r="L13" s="228">
        <f t="shared" si="2"/>
        <v>91.55312507741472</v>
      </c>
      <c r="M13" s="229" t="s">
        <v>76</v>
      </c>
      <c r="N13" s="242">
        <f t="shared" si="3"/>
        <v>91.55312507741472</v>
      </c>
    </row>
    <row r="14" spans="1:14" s="145" customFormat="1" ht="47.25" x14ac:dyDescent="0.25">
      <c r="A14" s="243" t="s">
        <v>52</v>
      </c>
      <c r="B14" s="311" t="s">
        <v>555</v>
      </c>
      <c r="C14" s="244">
        <v>550</v>
      </c>
      <c r="D14" s="245">
        <v>0</v>
      </c>
      <c r="E14" s="245">
        <v>0</v>
      </c>
      <c r="F14" s="246">
        <v>550</v>
      </c>
      <c r="G14" s="247">
        <v>300</v>
      </c>
      <c r="H14" s="245">
        <v>0</v>
      </c>
      <c r="I14" s="245">
        <v>0</v>
      </c>
      <c r="J14" s="246">
        <v>300</v>
      </c>
      <c r="K14" s="248">
        <f t="shared" si="1"/>
        <v>54.54545454545454</v>
      </c>
      <c r="L14" s="222" t="s">
        <v>76</v>
      </c>
      <c r="M14" s="222" t="s">
        <v>76</v>
      </c>
      <c r="N14" s="249">
        <f t="shared" si="3"/>
        <v>54.54545454545454</v>
      </c>
    </row>
    <row r="15" spans="1:14" s="144" customFormat="1" ht="15.75" collapsed="1" x14ac:dyDescent="0.25">
      <c r="A15" s="252" t="s">
        <v>53</v>
      </c>
      <c r="B15" s="311" t="s">
        <v>14</v>
      </c>
      <c r="C15" s="234">
        <v>542523.83749999991</v>
      </c>
      <c r="D15" s="234">
        <v>4316.491</v>
      </c>
      <c r="E15" s="235">
        <v>0</v>
      </c>
      <c r="F15" s="236">
        <v>546840.32849999995</v>
      </c>
      <c r="G15" s="237">
        <v>535837.35424000002</v>
      </c>
      <c r="H15" s="235">
        <v>4316.491</v>
      </c>
      <c r="I15" s="235">
        <v>0</v>
      </c>
      <c r="J15" s="236">
        <v>540153.84524000005</v>
      </c>
      <c r="K15" s="253">
        <f t="shared" si="1"/>
        <v>98.767522678669422</v>
      </c>
      <c r="L15" s="254">
        <f t="shared" si="2"/>
        <v>100</v>
      </c>
      <c r="M15" s="255" t="s">
        <v>76</v>
      </c>
      <c r="N15" s="240">
        <f t="shared" si="3"/>
        <v>98.777251253882255</v>
      </c>
    </row>
    <row r="16" spans="1:14" s="21" customFormat="1" ht="20.25" hidden="1" customHeight="1" outlineLevel="1" x14ac:dyDescent="0.25">
      <c r="A16" s="224" t="s">
        <v>227</v>
      </c>
      <c r="B16" s="310" t="s">
        <v>15</v>
      </c>
      <c r="C16" s="225">
        <v>133106.05900000001</v>
      </c>
      <c r="D16" s="119">
        <v>598.39099999999996</v>
      </c>
      <c r="E16" s="119">
        <v>0</v>
      </c>
      <c r="F16" s="137">
        <v>133704.45000000001</v>
      </c>
      <c r="G16" s="241">
        <v>133055.99900000001</v>
      </c>
      <c r="H16" s="119">
        <v>598.39099999999996</v>
      </c>
      <c r="I16" s="119">
        <v>0</v>
      </c>
      <c r="J16" s="137">
        <v>133654.39000000001</v>
      </c>
      <c r="K16" s="250">
        <f t="shared" si="1"/>
        <v>99.962390893114801</v>
      </c>
      <c r="L16" s="251">
        <f t="shared" si="2"/>
        <v>100</v>
      </c>
      <c r="M16" s="256" t="s">
        <v>76</v>
      </c>
      <c r="N16" s="242">
        <f t="shared" si="3"/>
        <v>99.962559211753984</v>
      </c>
    </row>
    <row r="17" spans="1:15" s="21" customFormat="1" ht="31.5" hidden="1" outlineLevel="1" x14ac:dyDescent="0.25">
      <c r="A17" s="224" t="s">
        <v>230</v>
      </c>
      <c r="B17" s="310" t="s">
        <v>16</v>
      </c>
      <c r="C17" s="225">
        <v>21385.166499999999</v>
      </c>
      <c r="D17" s="119">
        <v>149.1</v>
      </c>
      <c r="E17" s="119">
        <v>0</v>
      </c>
      <c r="F17" s="137">
        <v>21534.266499999998</v>
      </c>
      <c r="G17" s="241">
        <v>20465.045239999999</v>
      </c>
      <c r="H17" s="119">
        <v>149.1</v>
      </c>
      <c r="I17" s="119">
        <v>0</v>
      </c>
      <c r="J17" s="137">
        <v>20614.145239999998</v>
      </c>
      <c r="K17" s="257">
        <f>G17/C17*100</f>
        <v>95.697385568637031</v>
      </c>
      <c r="L17" s="251">
        <f t="shared" si="2"/>
        <v>100</v>
      </c>
      <c r="M17" s="256" t="s">
        <v>76</v>
      </c>
      <c r="N17" s="242">
        <f t="shared" si="3"/>
        <v>95.727176219352543</v>
      </c>
      <c r="O17" s="150"/>
    </row>
    <row r="18" spans="1:15" s="21" customFormat="1" ht="33.75" hidden="1" customHeight="1" outlineLevel="1" x14ac:dyDescent="0.25">
      <c r="A18" s="224" t="s">
        <v>233</v>
      </c>
      <c r="B18" s="310" t="s">
        <v>17</v>
      </c>
      <c r="C18" s="225">
        <v>272928.93799999997</v>
      </c>
      <c r="D18" s="119">
        <v>3346</v>
      </c>
      <c r="E18" s="119">
        <v>0</v>
      </c>
      <c r="F18" s="137">
        <f>SUM(C18:E18)</f>
        <v>276274.93799999997</v>
      </c>
      <c r="G18" s="241">
        <v>272058.598</v>
      </c>
      <c r="H18" s="119">
        <v>3346</v>
      </c>
      <c r="I18" s="119">
        <v>0</v>
      </c>
      <c r="J18" s="137">
        <f>SUM(G18:I18)</f>
        <v>275404.598</v>
      </c>
      <c r="K18" s="250">
        <f t="shared" si="1"/>
        <v>99.681111132305077</v>
      </c>
      <c r="L18" s="251">
        <f t="shared" si="2"/>
        <v>100</v>
      </c>
      <c r="M18" s="256" t="s">
        <v>76</v>
      </c>
      <c r="N18" s="242">
        <f t="shared" si="3"/>
        <v>99.684973234886769</v>
      </c>
    </row>
    <row r="19" spans="1:15" s="21" customFormat="1" ht="31.5" hidden="1" outlineLevel="1" x14ac:dyDescent="0.25">
      <c r="A19" s="258" t="s">
        <v>236</v>
      </c>
      <c r="B19" s="310" t="s">
        <v>18</v>
      </c>
      <c r="C19" s="225">
        <v>115103.67399999998</v>
      </c>
      <c r="D19" s="119">
        <v>223</v>
      </c>
      <c r="E19" s="119">
        <v>0</v>
      </c>
      <c r="F19" s="137">
        <f>SUM(C19:E19)</f>
        <v>115326.67399999998</v>
      </c>
      <c r="G19" s="241">
        <v>110257.712</v>
      </c>
      <c r="H19" s="119">
        <v>223</v>
      </c>
      <c r="I19" s="119">
        <v>0</v>
      </c>
      <c r="J19" s="137">
        <f>SUM(G19:I19)</f>
        <v>110480.712</v>
      </c>
      <c r="K19" s="250">
        <f t="shared" si="1"/>
        <v>95.78991544613946</v>
      </c>
      <c r="L19" s="251">
        <f t="shared" si="2"/>
        <v>100</v>
      </c>
      <c r="M19" s="256" t="s">
        <v>76</v>
      </c>
      <c r="N19" s="242">
        <f t="shared" si="3"/>
        <v>95.798056224182801</v>
      </c>
    </row>
    <row r="20" spans="1:15" s="145" customFormat="1" ht="15.75" x14ac:dyDescent="0.25">
      <c r="A20" s="215" t="s">
        <v>54</v>
      </c>
      <c r="B20" s="311" t="s">
        <v>19</v>
      </c>
      <c r="C20" s="246">
        <v>23897.70782</v>
      </c>
      <c r="D20" s="245">
        <v>0</v>
      </c>
      <c r="E20" s="245">
        <v>0</v>
      </c>
      <c r="F20" s="246">
        <v>23897.70782</v>
      </c>
      <c r="G20" s="246">
        <v>23251.497820000001</v>
      </c>
      <c r="H20" s="245">
        <v>0</v>
      </c>
      <c r="I20" s="245">
        <v>0</v>
      </c>
      <c r="J20" s="246">
        <v>23251.497820000001</v>
      </c>
      <c r="K20" s="248">
        <f t="shared" si="1"/>
        <v>97.295933129372415</v>
      </c>
      <c r="L20" s="222" t="s">
        <v>76</v>
      </c>
      <c r="M20" s="222" t="s">
        <v>76</v>
      </c>
      <c r="N20" s="259">
        <f t="shared" si="3"/>
        <v>97.295933129372415</v>
      </c>
    </row>
    <row r="21" spans="1:15" s="144" customFormat="1" ht="31.5" x14ac:dyDescent="0.25">
      <c r="A21" s="233" t="s">
        <v>55</v>
      </c>
      <c r="B21" s="311" t="s">
        <v>20</v>
      </c>
      <c r="C21" s="234">
        <v>120955.481</v>
      </c>
      <c r="D21" s="235">
        <v>0</v>
      </c>
      <c r="E21" s="235">
        <v>0</v>
      </c>
      <c r="F21" s="236">
        <v>120955.481</v>
      </c>
      <c r="G21" s="237">
        <v>117749.198</v>
      </c>
      <c r="H21" s="235">
        <v>0</v>
      </c>
      <c r="I21" s="235">
        <v>0</v>
      </c>
      <c r="J21" s="236">
        <v>117749.198</v>
      </c>
      <c r="K21" s="253">
        <f>G21/C21*100</f>
        <v>97.349204043097487</v>
      </c>
      <c r="L21" s="255" t="s">
        <v>76</v>
      </c>
      <c r="M21" s="255" t="s">
        <v>76</v>
      </c>
      <c r="N21" s="240">
        <f t="shared" si="3"/>
        <v>97.349204043097487</v>
      </c>
    </row>
    <row r="22" spans="1:15" s="145" customFormat="1" ht="31.5" collapsed="1" x14ac:dyDescent="0.25">
      <c r="A22" s="215" t="s">
        <v>56</v>
      </c>
      <c r="B22" s="311" t="s">
        <v>21</v>
      </c>
      <c r="C22" s="244">
        <v>89850.476999999999</v>
      </c>
      <c r="D22" s="245">
        <v>0</v>
      </c>
      <c r="E22" s="245">
        <v>0</v>
      </c>
      <c r="F22" s="246">
        <f>SUM(C22:E22)</f>
        <v>89850.476999999999</v>
      </c>
      <c r="G22" s="247">
        <v>84528.737999999998</v>
      </c>
      <c r="H22" s="247">
        <v>0</v>
      </c>
      <c r="I22" s="245">
        <v>0</v>
      </c>
      <c r="J22" s="246">
        <f>SUM(G22:I22)</f>
        <v>84528.737999999998</v>
      </c>
      <c r="K22" s="248">
        <f t="shared" si="1"/>
        <v>94.077116585591412</v>
      </c>
      <c r="L22" s="222" t="s">
        <v>76</v>
      </c>
      <c r="M22" s="222" t="s">
        <v>76</v>
      </c>
      <c r="N22" s="259">
        <f t="shared" si="3"/>
        <v>94.077116585591412</v>
      </c>
    </row>
    <row r="23" spans="1:15" s="21" customFormat="1" ht="47.25" hidden="1" outlineLevel="1" x14ac:dyDescent="0.25">
      <c r="A23" s="224" t="s">
        <v>441</v>
      </c>
      <c r="B23" s="310" t="s">
        <v>574</v>
      </c>
      <c r="C23" s="143">
        <v>3113.9</v>
      </c>
      <c r="D23" s="120">
        <v>0</v>
      </c>
      <c r="E23" s="120">
        <v>0</v>
      </c>
      <c r="F23" s="246">
        <f t="shared" ref="F23:F25" si="4">SUM(C23:E23)</f>
        <v>3113.9</v>
      </c>
      <c r="G23" s="122">
        <v>3113.9</v>
      </c>
      <c r="H23" s="120">
        <v>0</v>
      </c>
      <c r="I23" s="120">
        <v>0</v>
      </c>
      <c r="J23" s="246">
        <f t="shared" ref="J23:J24" si="5">SUM(G23:I23)</f>
        <v>3113.9</v>
      </c>
      <c r="K23" s="250">
        <f t="shared" si="1"/>
        <v>100</v>
      </c>
      <c r="L23" s="260" t="s">
        <v>76</v>
      </c>
      <c r="M23" s="260" t="s">
        <v>76</v>
      </c>
      <c r="N23" s="242">
        <f t="shared" si="3"/>
        <v>100</v>
      </c>
    </row>
    <row r="24" spans="1:15" s="21" customFormat="1" ht="21" hidden="1" customHeight="1" outlineLevel="1" x14ac:dyDescent="0.25">
      <c r="A24" s="224" t="s">
        <v>442</v>
      </c>
      <c r="B24" s="310" t="s">
        <v>22</v>
      </c>
      <c r="C24" s="261">
        <v>86736.577000000005</v>
      </c>
      <c r="D24" s="120">
        <v>0</v>
      </c>
      <c r="E24" s="120">
        <v>0</v>
      </c>
      <c r="F24" s="246">
        <f t="shared" si="4"/>
        <v>86736.577000000005</v>
      </c>
      <c r="G24" s="226">
        <v>86736.577000000005</v>
      </c>
      <c r="H24" s="226">
        <v>0</v>
      </c>
      <c r="I24" s="120">
        <v>0</v>
      </c>
      <c r="J24" s="246">
        <f t="shared" si="5"/>
        <v>86736.577000000005</v>
      </c>
      <c r="K24" s="250">
        <f t="shared" si="1"/>
        <v>100</v>
      </c>
      <c r="L24" s="260" t="s">
        <v>76</v>
      </c>
      <c r="M24" s="260" t="s">
        <v>76</v>
      </c>
      <c r="N24" s="242">
        <f t="shared" si="3"/>
        <v>100</v>
      </c>
    </row>
    <row r="25" spans="1:15" s="21" customFormat="1" ht="32.25" hidden="1" customHeight="1" outlineLevel="1" x14ac:dyDescent="0.25">
      <c r="A25" s="224" t="s">
        <v>443</v>
      </c>
      <c r="B25" s="310" t="s">
        <v>634</v>
      </c>
      <c r="C25" s="261">
        <v>0</v>
      </c>
      <c r="D25" s="120">
        <v>0</v>
      </c>
      <c r="E25" s="120">
        <v>0</v>
      </c>
      <c r="F25" s="246">
        <f t="shared" si="4"/>
        <v>0</v>
      </c>
      <c r="G25" s="226">
        <v>0</v>
      </c>
      <c r="H25" s="226">
        <v>0</v>
      </c>
      <c r="I25" s="120">
        <v>0</v>
      </c>
      <c r="J25" s="246">
        <f>SUM(G25:I25)</f>
        <v>0</v>
      </c>
      <c r="K25" s="250" t="s">
        <v>76</v>
      </c>
      <c r="L25" s="260" t="s">
        <v>76</v>
      </c>
      <c r="M25" s="260" t="s">
        <v>76</v>
      </c>
      <c r="N25" s="260" t="s">
        <v>76</v>
      </c>
    </row>
    <row r="26" spans="1:15" s="144" customFormat="1" ht="31.5" collapsed="1" x14ac:dyDescent="0.25">
      <c r="A26" s="233" t="s">
        <v>57</v>
      </c>
      <c r="B26" s="311" t="s">
        <v>23</v>
      </c>
      <c r="C26" s="234">
        <v>309454.25400000002</v>
      </c>
      <c r="D26" s="235">
        <v>542843.19999999995</v>
      </c>
      <c r="E26" s="235">
        <v>0</v>
      </c>
      <c r="F26" s="236">
        <v>852297.45399999991</v>
      </c>
      <c r="G26" s="237">
        <v>308159.36700000003</v>
      </c>
      <c r="H26" s="235">
        <v>542843.19999999995</v>
      </c>
      <c r="I26" s="235">
        <v>0</v>
      </c>
      <c r="J26" s="236">
        <v>851002.56700000004</v>
      </c>
      <c r="K26" s="253">
        <f>G26/C26*100</f>
        <v>99.581557860891451</v>
      </c>
      <c r="L26" s="254">
        <f t="shared" si="2"/>
        <v>100</v>
      </c>
      <c r="M26" s="255" t="s">
        <v>76</v>
      </c>
      <c r="N26" s="240">
        <f>J26/F26*100</f>
        <v>99.848070999869506</v>
      </c>
    </row>
    <row r="27" spans="1:15" ht="31.5" hidden="1" outlineLevel="1" x14ac:dyDescent="0.25">
      <c r="A27" s="224" t="s">
        <v>444</v>
      </c>
      <c r="B27" s="310" t="s">
        <v>24</v>
      </c>
      <c r="C27" s="225">
        <v>600</v>
      </c>
      <c r="D27" s="119">
        <v>505748.3</v>
      </c>
      <c r="E27" s="119">
        <v>0</v>
      </c>
      <c r="F27" s="137">
        <v>506348.3</v>
      </c>
      <c r="G27" s="241">
        <v>600</v>
      </c>
      <c r="H27" s="119">
        <v>505748.3</v>
      </c>
      <c r="I27" s="119">
        <v>0</v>
      </c>
      <c r="J27" s="137">
        <v>506348.3</v>
      </c>
      <c r="K27" s="250">
        <f t="shared" si="1"/>
        <v>100</v>
      </c>
      <c r="L27" s="251">
        <f t="shared" si="2"/>
        <v>100</v>
      </c>
      <c r="M27" s="229" t="s">
        <v>76</v>
      </c>
      <c r="N27" s="242">
        <f t="shared" si="3"/>
        <v>100</v>
      </c>
    </row>
    <row r="28" spans="1:15" ht="31.5" hidden="1" outlineLevel="1" x14ac:dyDescent="0.25">
      <c r="A28" s="224" t="s">
        <v>445</v>
      </c>
      <c r="B28" s="310" t="s">
        <v>25</v>
      </c>
      <c r="C28" s="225">
        <v>12866.232</v>
      </c>
      <c r="D28" s="119">
        <v>0</v>
      </c>
      <c r="E28" s="119">
        <v>0</v>
      </c>
      <c r="F28" s="137">
        <v>12866.232</v>
      </c>
      <c r="G28" s="241">
        <v>12101.282999999999</v>
      </c>
      <c r="H28" s="119">
        <v>0</v>
      </c>
      <c r="I28" s="119">
        <v>0</v>
      </c>
      <c r="J28" s="137">
        <v>12101.282999999999</v>
      </c>
      <c r="K28" s="250">
        <f t="shared" si="1"/>
        <v>94.054599668341126</v>
      </c>
      <c r="L28" s="229" t="s">
        <v>76</v>
      </c>
      <c r="M28" s="229" t="s">
        <v>76</v>
      </c>
      <c r="N28" s="242">
        <f t="shared" si="3"/>
        <v>94.054599668341126</v>
      </c>
    </row>
    <row r="29" spans="1:15" ht="47.25" hidden="1" outlineLevel="1" x14ac:dyDescent="0.25">
      <c r="A29" s="224" t="s">
        <v>446</v>
      </c>
      <c r="B29" s="310" t="s">
        <v>26</v>
      </c>
      <c r="C29" s="225">
        <v>274363.022</v>
      </c>
      <c r="D29" s="119">
        <v>0</v>
      </c>
      <c r="E29" s="119">
        <v>0</v>
      </c>
      <c r="F29" s="137">
        <v>274363.022</v>
      </c>
      <c r="G29" s="241">
        <v>273833.08400000003</v>
      </c>
      <c r="H29" s="119">
        <v>0</v>
      </c>
      <c r="I29" s="119">
        <v>0</v>
      </c>
      <c r="J29" s="137">
        <v>273833.08400000003</v>
      </c>
      <c r="K29" s="250">
        <f t="shared" si="1"/>
        <v>99.806847877626907</v>
      </c>
      <c r="L29" s="229" t="s">
        <v>76</v>
      </c>
      <c r="M29" s="229" t="s">
        <v>76</v>
      </c>
      <c r="N29" s="242">
        <f t="shared" si="3"/>
        <v>99.806847877626907</v>
      </c>
    </row>
    <row r="30" spans="1:15" ht="31.5" hidden="1" outlineLevel="1" x14ac:dyDescent="0.25">
      <c r="A30" s="224" t="s">
        <v>447</v>
      </c>
      <c r="B30" s="310" t="s">
        <v>27</v>
      </c>
      <c r="C30" s="225">
        <v>21625</v>
      </c>
      <c r="D30" s="119">
        <v>37094.899999999994</v>
      </c>
      <c r="E30" s="119">
        <v>0</v>
      </c>
      <c r="F30" s="137">
        <v>58719.899999999994</v>
      </c>
      <c r="G30" s="241">
        <v>21625</v>
      </c>
      <c r="H30" s="119">
        <v>37094.899999999994</v>
      </c>
      <c r="I30" s="119">
        <v>0</v>
      </c>
      <c r="J30" s="137">
        <v>58719.899999999994</v>
      </c>
      <c r="K30" s="250">
        <f t="shared" si="1"/>
        <v>100</v>
      </c>
      <c r="L30" s="251">
        <f t="shared" si="2"/>
        <v>100</v>
      </c>
      <c r="M30" s="229" t="s">
        <v>76</v>
      </c>
      <c r="N30" s="242">
        <f t="shared" si="3"/>
        <v>100</v>
      </c>
    </row>
    <row r="31" spans="1:15" s="145" customFormat="1" ht="63" collapsed="1" x14ac:dyDescent="0.25">
      <c r="A31" s="215" t="s">
        <v>59</v>
      </c>
      <c r="B31" s="311" t="s">
        <v>28</v>
      </c>
      <c r="C31" s="244">
        <v>91499.67</v>
      </c>
      <c r="D31" s="245">
        <v>2509077.2999999998</v>
      </c>
      <c r="E31" s="245">
        <v>0</v>
      </c>
      <c r="F31" s="246">
        <v>2600576.9699999997</v>
      </c>
      <c r="G31" s="247">
        <v>91056</v>
      </c>
      <c r="H31" s="245">
        <v>2484304.5300000003</v>
      </c>
      <c r="I31" s="245">
        <v>0</v>
      </c>
      <c r="J31" s="246">
        <v>2575360.5300000003</v>
      </c>
      <c r="K31" s="248">
        <f t="shared" si="1"/>
        <v>99.515113005325588</v>
      </c>
      <c r="L31" s="262">
        <f t="shared" si="2"/>
        <v>99.012674101351934</v>
      </c>
      <c r="M31" s="222" t="s">
        <v>76</v>
      </c>
      <c r="N31" s="259">
        <f>J31/F31*100</f>
        <v>99.03035209913439</v>
      </c>
    </row>
    <row r="32" spans="1:15" s="2" customFormat="1" ht="15.75" hidden="1" outlineLevel="1" collapsed="1" x14ac:dyDescent="0.25">
      <c r="A32" s="224" t="s">
        <v>448</v>
      </c>
      <c r="B32" s="311" t="s">
        <v>349</v>
      </c>
      <c r="C32" s="263">
        <v>72191.41</v>
      </c>
      <c r="D32" s="264">
        <v>2509077.2999999998</v>
      </c>
      <c r="E32" s="264">
        <f>E33+E34+E35+E36+E37+E38+E39+E40+E41</f>
        <v>0</v>
      </c>
      <c r="F32" s="137">
        <v>2581268.71</v>
      </c>
      <c r="G32" s="265">
        <v>72191.41</v>
      </c>
      <c r="H32" s="264">
        <v>2484304.5300000003</v>
      </c>
      <c r="I32" s="264">
        <f>I33+I34+I35+I36+I37+I38+I39+I40+I41</f>
        <v>0</v>
      </c>
      <c r="J32" s="139">
        <v>2556495.9400000004</v>
      </c>
      <c r="K32" s="266">
        <f t="shared" si="1"/>
        <v>100</v>
      </c>
      <c r="L32" s="267">
        <f t="shared" si="2"/>
        <v>99.012674101351934</v>
      </c>
      <c r="M32" s="256" t="s">
        <v>76</v>
      </c>
      <c r="N32" s="242">
        <f>J32/F32*100</f>
        <v>99.040287053260727</v>
      </c>
    </row>
    <row r="33" spans="1:14" ht="63" hidden="1" outlineLevel="2" x14ac:dyDescent="0.25">
      <c r="A33" s="224" t="s">
        <v>449</v>
      </c>
      <c r="B33" s="312" t="s">
        <v>290</v>
      </c>
      <c r="C33" s="225">
        <v>0</v>
      </c>
      <c r="D33" s="119">
        <v>0</v>
      </c>
      <c r="E33" s="119">
        <v>0</v>
      </c>
      <c r="F33" s="137">
        <v>0</v>
      </c>
      <c r="G33" s="241">
        <v>0</v>
      </c>
      <c r="H33" s="119">
        <v>0</v>
      </c>
      <c r="I33" s="119">
        <v>0</v>
      </c>
      <c r="J33" s="139">
        <v>0</v>
      </c>
      <c r="K33" s="231" t="s">
        <v>76</v>
      </c>
      <c r="L33" s="229" t="s">
        <v>76</v>
      </c>
      <c r="M33" s="229" t="s">
        <v>76</v>
      </c>
      <c r="N33" s="232" t="s">
        <v>76</v>
      </c>
    </row>
    <row r="34" spans="1:14" ht="47.25" hidden="1" outlineLevel="2" x14ac:dyDescent="0.25">
      <c r="A34" s="224" t="s">
        <v>450</v>
      </c>
      <c r="B34" s="312" t="s">
        <v>599</v>
      </c>
      <c r="C34" s="225">
        <v>8028.53</v>
      </c>
      <c r="D34" s="119">
        <v>0</v>
      </c>
      <c r="E34" s="119">
        <v>0</v>
      </c>
      <c r="F34" s="137">
        <v>8028.53</v>
      </c>
      <c r="G34" s="241">
        <v>8028.53</v>
      </c>
      <c r="H34" s="119">
        <v>0</v>
      </c>
      <c r="I34" s="119">
        <v>0</v>
      </c>
      <c r="J34" s="139">
        <v>8028.53</v>
      </c>
      <c r="K34" s="250">
        <f t="shared" si="1"/>
        <v>100</v>
      </c>
      <c r="L34" s="251" t="s">
        <v>76</v>
      </c>
      <c r="M34" s="251" t="s">
        <v>76</v>
      </c>
      <c r="N34" s="242">
        <f>J34/F34*100</f>
        <v>100</v>
      </c>
    </row>
    <row r="35" spans="1:14" ht="176.25" hidden="1" customHeight="1" outlineLevel="2" x14ac:dyDescent="0.25">
      <c r="A35" s="224" t="s">
        <v>451</v>
      </c>
      <c r="B35" s="312" t="s">
        <v>600</v>
      </c>
      <c r="C35" s="225">
        <v>3983.16</v>
      </c>
      <c r="D35" s="119">
        <v>0</v>
      </c>
      <c r="E35" s="119">
        <v>0</v>
      </c>
      <c r="F35" s="137">
        <v>3983.16</v>
      </c>
      <c r="G35" s="241">
        <v>3983.16</v>
      </c>
      <c r="H35" s="119">
        <v>0</v>
      </c>
      <c r="I35" s="119">
        <v>0</v>
      </c>
      <c r="J35" s="139">
        <v>3983.16</v>
      </c>
      <c r="K35" s="250">
        <f t="shared" si="1"/>
        <v>100</v>
      </c>
      <c r="L35" s="251" t="s">
        <v>76</v>
      </c>
      <c r="M35" s="251" t="s">
        <v>76</v>
      </c>
      <c r="N35" s="242">
        <f t="shared" si="3"/>
        <v>100</v>
      </c>
    </row>
    <row r="36" spans="1:14" ht="63" hidden="1" outlineLevel="2" x14ac:dyDescent="0.25">
      <c r="A36" s="224" t="s">
        <v>452</v>
      </c>
      <c r="B36" s="312" t="s">
        <v>601</v>
      </c>
      <c r="C36" s="225">
        <v>41221.050000000003</v>
      </c>
      <c r="D36" s="119">
        <v>0</v>
      </c>
      <c r="E36" s="119">
        <v>0</v>
      </c>
      <c r="F36" s="137">
        <v>41221.050000000003</v>
      </c>
      <c r="G36" s="241">
        <v>41221.050000000003</v>
      </c>
      <c r="H36" s="119">
        <v>0</v>
      </c>
      <c r="I36" s="119">
        <v>0</v>
      </c>
      <c r="J36" s="139">
        <v>41221.050000000003</v>
      </c>
      <c r="K36" s="250">
        <f t="shared" si="1"/>
        <v>100</v>
      </c>
      <c r="L36" s="251" t="s">
        <v>76</v>
      </c>
      <c r="M36" s="251" t="s">
        <v>76</v>
      </c>
      <c r="N36" s="242">
        <f t="shared" si="3"/>
        <v>100</v>
      </c>
    </row>
    <row r="37" spans="1:14" ht="63" hidden="1" outlineLevel="2" x14ac:dyDescent="0.25">
      <c r="A37" s="224" t="s">
        <v>453</v>
      </c>
      <c r="B37" s="312" t="s">
        <v>602</v>
      </c>
      <c r="C37" s="225">
        <v>18865.580000000002</v>
      </c>
      <c r="D37" s="119">
        <v>0</v>
      </c>
      <c r="E37" s="119">
        <v>0</v>
      </c>
      <c r="F37" s="137">
        <v>18865.580000000002</v>
      </c>
      <c r="G37" s="241">
        <v>18865.580000000002</v>
      </c>
      <c r="H37" s="119">
        <v>0</v>
      </c>
      <c r="I37" s="119">
        <v>0</v>
      </c>
      <c r="J37" s="139">
        <v>18865.580000000002</v>
      </c>
      <c r="K37" s="250">
        <f t="shared" si="1"/>
        <v>100</v>
      </c>
      <c r="L37" s="251" t="s">
        <v>76</v>
      </c>
      <c r="M37" s="251" t="s">
        <v>76</v>
      </c>
      <c r="N37" s="242">
        <f t="shared" si="3"/>
        <v>100</v>
      </c>
    </row>
    <row r="38" spans="1:14" ht="66" hidden="1" customHeight="1" outlineLevel="2" x14ac:dyDescent="0.25">
      <c r="A38" s="224" t="s">
        <v>454</v>
      </c>
      <c r="B38" s="312" t="s">
        <v>603</v>
      </c>
      <c r="C38" s="225">
        <v>0</v>
      </c>
      <c r="D38" s="119">
        <v>1217990.8</v>
      </c>
      <c r="E38" s="119">
        <v>0</v>
      </c>
      <c r="F38" s="137">
        <v>1217990.8</v>
      </c>
      <c r="G38" s="241">
        <v>0</v>
      </c>
      <c r="H38" s="119">
        <v>1217990.8</v>
      </c>
      <c r="I38" s="119">
        <v>0</v>
      </c>
      <c r="J38" s="139">
        <v>1217990.8</v>
      </c>
      <c r="K38" s="250"/>
      <c r="L38" s="251">
        <f t="shared" si="2"/>
        <v>100</v>
      </c>
      <c r="M38" s="229" t="s">
        <v>76</v>
      </c>
      <c r="N38" s="242">
        <f t="shared" si="3"/>
        <v>100</v>
      </c>
    </row>
    <row r="39" spans="1:14" ht="144" hidden="1" customHeight="1" outlineLevel="2" x14ac:dyDescent="0.25">
      <c r="A39" s="224" t="s">
        <v>455</v>
      </c>
      <c r="B39" s="312" t="s">
        <v>605</v>
      </c>
      <c r="C39" s="225">
        <v>0</v>
      </c>
      <c r="D39" s="119">
        <v>7570</v>
      </c>
      <c r="E39" s="119">
        <v>0</v>
      </c>
      <c r="F39" s="137">
        <v>7570</v>
      </c>
      <c r="G39" s="241">
        <v>0</v>
      </c>
      <c r="H39" s="119">
        <v>7457.75</v>
      </c>
      <c r="I39" s="119">
        <v>0</v>
      </c>
      <c r="J39" s="139">
        <v>7457.75</v>
      </c>
      <c r="K39" s="250"/>
      <c r="L39" s="251">
        <f t="shared" si="2"/>
        <v>98.517173051519151</v>
      </c>
      <c r="M39" s="250" t="s">
        <v>76</v>
      </c>
      <c r="N39" s="242">
        <f t="shared" si="3"/>
        <v>98.517173051519151</v>
      </c>
    </row>
    <row r="40" spans="1:14" ht="33.75" hidden="1" customHeight="1" outlineLevel="2" x14ac:dyDescent="0.25">
      <c r="A40" s="224" t="s">
        <v>456</v>
      </c>
      <c r="B40" s="312" t="s">
        <v>604</v>
      </c>
      <c r="C40" s="225">
        <v>0</v>
      </c>
      <c r="D40" s="119">
        <v>1283516.5</v>
      </c>
      <c r="E40" s="119">
        <v>0</v>
      </c>
      <c r="F40" s="137">
        <v>1283516.5</v>
      </c>
      <c r="G40" s="241">
        <v>0</v>
      </c>
      <c r="H40" s="119">
        <v>1258855.98</v>
      </c>
      <c r="I40" s="119">
        <v>0</v>
      </c>
      <c r="J40" s="139">
        <v>1258855.98</v>
      </c>
      <c r="K40" s="250"/>
      <c r="L40" s="251">
        <f t="shared" si="2"/>
        <v>98.078675264400573</v>
      </c>
      <c r="M40" s="229" t="s">
        <v>76</v>
      </c>
      <c r="N40" s="242">
        <f t="shared" si="3"/>
        <v>98.078675264400573</v>
      </c>
    </row>
    <row r="41" spans="1:14" ht="157.5" hidden="1" outlineLevel="2" x14ac:dyDescent="0.25">
      <c r="A41" s="224" t="s">
        <v>457</v>
      </c>
      <c r="B41" s="312" t="s">
        <v>606</v>
      </c>
      <c r="C41" s="225">
        <v>93.09</v>
      </c>
      <c r="D41" s="268">
        <v>0</v>
      </c>
      <c r="E41" s="119">
        <v>0</v>
      </c>
      <c r="F41" s="137">
        <v>93.09</v>
      </c>
      <c r="G41" s="241">
        <v>93.09</v>
      </c>
      <c r="H41" s="119">
        <v>0</v>
      </c>
      <c r="I41" s="119">
        <v>0</v>
      </c>
      <c r="J41" s="139">
        <v>93.09</v>
      </c>
      <c r="K41" s="250">
        <f t="shared" si="1"/>
        <v>100</v>
      </c>
      <c r="L41" s="250" t="s">
        <v>76</v>
      </c>
      <c r="M41" s="250" t="s">
        <v>76</v>
      </c>
      <c r="N41" s="242">
        <f t="shared" si="3"/>
        <v>100</v>
      </c>
    </row>
    <row r="42" spans="1:14" ht="47.25" hidden="1" outlineLevel="1" x14ac:dyDescent="0.25">
      <c r="A42" s="224" t="s">
        <v>458</v>
      </c>
      <c r="B42" s="310" t="s">
        <v>29</v>
      </c>
      <c r="C42" s="225">
        <v>1593.66</v>
      </c>
      <c r="D42" s="119">
        <v>0</v>
      </c>
      <c r="E42" s="119">
        <v>0</v>
      </c>
      <c r="F42" s="137">
        <v>1593.66</v>
      </c>
      <c r="G42" s="241">
        <v>1593.66</v>
      </c>
      <c r="H42" s="119">
        <v>0</v>
      </c>
      <c r="I42" s="119">
        <v>0</v>
      </c>
      <c r="J42" s="139">
        <v>1593.66</v>
      </c>
      <c r="K42" s="250">
        <f t="shared" si="1"/>
        <v>100</v>
      </c>
      <c r="L42" s="251" t="s">
        <v>76</v>
      </c>
      <c r="M42" s="229" t="s">
        <v>76</v>
      </c>
      <c r="N42" s="242">
        <f t="shared" si="3"/>
        <v>100</v>
      </c>
    </row>
    <row r="43" spans="1:14" ht="31.5" hidden="1" outlineLevel="1" x14ac:dyDescent="0.25">
      <c r="A43" s="224" t="s">
        <v>459</v>
      </c>
      <c r="B43" s="310" t="s">
        <v>607</v>
      </c>
      <c r="C43" s="225">
        <v>17714.599999999999</v>
      </c>
      <c r="D43" s="119">
        <v>0</v>
      </c>
      <c r="E43" s="119">
        <v>0</v>
      </c>
      <c r="F43" s="137">
        <v>17714.599999999999</v>
      </c>
      <c r="G43" s="241">
        <v>17270.93</v>
      </c>
      <c r="H43" s="119">
        <v>0</v>
      </c>
      <c r="I43" s="119">
        <v>0</v>
      </c>
      <c r="J43" s="139">
        <v>17270.93</v>
      </c>
      <c r="K43" s="250">
        <f t="shared" si="1"/>
        <v>97.495455725785519</v>
      </c>
      <c r="L43" s="251" t="s">
        <v>76</v>
      </c>
      <c r="M43" s="229" t="s">
        <v>76</v>
      </c>
      <c r="N43" s="242">
        <f t="shared" si="3"/>
        <v>97.495455725785519</v>
      </c>
    </row>
    <row r="44" spans="1:14" s="144" customFormat="1" ht="31.5" collapsed="1" x14ac:dyDescent="0.25">
      <c r="A44" s="233" t="s">
        <v>60</v>
      </c>
      <c r="B44" s="311" t="s">
        <v>30</v>
      </c>
      <c r="C44" s="234">
        <v>97415.656969999996</v>
      </c>
      <c r="D44" s="269">
        <v>11231.919999999998</v>
      </c>
      <c r="E44" s="269">
        <v>0</v>
      </c>
      <c r="F44" s="270">
        <v>108647.57696999999</v>
      </c>
      <c r="G44" s="271">
        <v>97323.642730000007</v>
      </c>
      <c r="H44" s="269">
        <v>11231.92</v>
      </c>
      <c r="I44" s="269">
        <v>0</v>
      </c>
      <c r="J44" s="270">
        <v>108555.56273000001</v>
      </c>
      <c r="K44" s="238">
        <f t="shared" si="1"/>
        <v>99.905544711330819</v>
      </c>
      <c r="L44" s="239">
        <f t="shared" si="2"/>
        <v>100.00000000000003</v>
      </c>
      <c r="M44" s="255" t="s">
        <v>76</v>
      </c>
      <c r="N44" s="272">
        <f t="shared" si="3"/>
        <v>99.91530944125391</v>
      </c>
    </row>
    <row r="45" spans="1:14" ht="31.5" hidden="1" outlineLevel="1" x14ac:dyDescent="0.25">
      <c r="A45" s="224" t="s">
        <v>460</v>
      </c>
      <c r="B45" s="310" t="s">
        <v>31</v>
      </c>
      <c r="C45" s="225">
        <v>700</v>
      </c>
      <c r="D45" s="119">
        <v>0</v>
      </c>
      <c r="E45" s="119">
        <v>0</v>
      </c>
      <c r="F45" s="137">
        <v>600</v>
      </c>
      <c r="G45" s="241">
        <v>550</v>
      </c>
      <c r="H45" s="119">
        <v>0</v>
      </c>
      <c r="I45" s="119">
        <v>0</v>
      </c>
      <c r="J45" s="137">
        <v>550</v>
      </c>
      <c r="K45" s="250">
        <f t="shared" si="1"/>
        <v>78.571428571428569</v>
      </c>
      <c r="L45" s="239" t="e">
        <f t="shared" si="2"/>
        <v>#DIV/0!</v>
      </c>
      <c r="M45" s="256" t="s">
        <v>76</v>
      </c>
      <c r="N45" s="242">
        <f t="shared" si="3"/>
        <v>91.666666666666657</v>
      </c>
    </row>
    <row r="46" spans="1:14" ht="47.25" hidden="1" outlineLevel="1" x14ac:dyDescent="0.25">
      <c r="A46" s="224" t="s">
        <v>462</v>
      </c>
      <c r="B46" s="310" t="s">
        <v>32</v>
      </c>
      <c r="C46" s="225">
        <v>95615.656969999996</v>
      </c>
      <c r="D46" s="119">
        <v>11231.92</v>
      </c>
      <c r="E46" s="119">
        <v>0</v>
      </c>
      <c r="F46" s="137">
        <v>106847.57696999999</v>
      </c>
      <c r="G46" s="241">
        <v>95615.348629999993</v>
      </c>
      <c r="H46" s="119">
        <v>11231.920000000013</v>
      </c>
      <c r="I46" s="119">
        <v>0</v>
      </c>
      <c r="J46" s="137">
        <v>106847.26863000001</v>
      </c>
      <c r="K46" s="250">
        <f t="shared" si="1"/>
        <v>99.999677521433441</v>
      </c>
      <c r="L46" s="239">
        <f t="shared" si="2"/>
        <v>100.00000000000011</v>
      </c>
      <c r="M46" s="256" t="s">
        <v>76</v>
      </c>
      <c r="N46" s="242">
        <f t="shared" si="3"/>
        <v>99.99971142069036</v>
      </c>
    </row>
    <row r="47" spans="1:14" ht="15.75" hidden="1" outlineLevel="1" x14ac:dyDescent="0.25">
      <c r="A47" s="224" t="s">
        <v>461</v>
      </c>
      <c r="B47" s="310" t="s">
        <v>33</v>
      </c>
      <c r="C47" s="225">
        <v>1200</v>
      </c>
      <c r="D47" s="119">
        <v>0</v>
      </c>
      <c r="E47" s="119">
        <v>0</v>
      </c>
      <c r="F47" s="137">
        <v>1200</v>
      </c>
      <c r="G47" s="241">
        <v>1158.2941000000001</v>
      </c>
      <c r="H47" s="119">
        <v>0</v>
      </c>
      <c r="I47" s="119"/>
      <c r="J47" s="137">
        <v>1158.2941000000001</v>
      </c>
      <c r="K47" s="250">
        <f t="shared" si="1"/>
        <v>96.52450833333333</v>
      </c>
      <c r="L47" s="239" t="e">
        <f t="shared" si="2"/>
        <v>#DIV/0!</v>
      </c>
      <c r="M47" s="256" t="s">
        <v>76</v>
      </c>
      <c r="N47" s="242">
        <f t="shared" si="3"/>
        <v>96.52450833333333</v>
      </c>
    </row>
    <row r="48" spans="1:14" s="145" customFormat="1" ht="31.5" x14ac:dyDescent="0.25">
      <c r="A48" s="215" t="s">
        <v>61</v>
      </c>
      <c r="B48" s="311" t="s">
        <v>34</v>
      </c>
      <c r="C48" s="244">
        <v>5606.4440000000004</v>
      </c>
      <c r="D48" s="245">
        <v>1100</v>
      </c>
      <c r="E48" s="245">
        <v>0</v>
      </c>
      <c r="F48" s="246">
        <v>6706.4440000000004</v>
      </c>
      <c r="G48" s="247">
        <v>3476.3069999999998</v>
      </c>
      <c r="H48" s="245">
        <v>1100</v>
      </c>
      <c r="I48" s="245">
        <v>0</v>
      </c>
      <c r="J48" s="246">
        <v>4576.3069999999998</v>
      </c>
      <c r="K48" s="248">
        <f t="shared" si="1"/>
        <v>62.005560030564823</v>
      </c>
      <c r="L48" s="239">
        <f t="shared" si="2"/>
        <v>100</v>
      </c>
      <c r="M48" s="222" t="s">
        <v>76</v>
      </c>
      <c r="N48" s="259">
        <f t="shared" si="3"/>
        <v>68.237459374893746</v>
      </c>
    </row>
    <row r="49" spans="1:14" s="144" customFormat="1" ht="31.5" collapsed="1" x14ac:dyDescent="0.25">
      <c r="A49" s="233" t="s">
        <v>62</v>
      </c>
      <c r="B49" s="311" t="s">
        <v>35</v>
      </c>
      <c r="C49" s="234">
        <v>13000</v>
      </c>
      <c r="D49" s="235">
        <v>4567.5</v>
      </c>
      <c r="E49" s="235">
        <v>0</v>
      </c>
      <c r="F49" s="236">
        <v>17567.5</v>
      </c>
      <c r="G49" s="237">
        <v>12334.51</v>
      </c>
      <c r="H49" s="235">
        <v>3543.13</v>
      </c>
      <c r="I49" s="235">
        <v>0</v>
      </c>
      <c r="J49" s="236">
        <v>15877.64</v>
      </c>
      <c r="K49" s="253">
        <f t="shared" si="1"/>
        <v>94.88084615384615</v>
      </c>
      <c r="L49" s="254">
        <f t="shared" si="2"/>
        <v>77.572632731253421</v>
      </c>
      <c r="M49" s="255" t="s">
        <v>76</v>
      </c>
      <c r="N49" s="240">
        <f t="shared" si="3"/>
        <v>90.380759925999712</v>
      </c>
    </row>
    <row r="50" spans="1:14" ht="68.25" hidden="1" customHeight="1" outlineLevel="1" x14ac:dyDescent="0.25">
      <c r="A50" s="224" t="s">
        <v>463</v>
      </c>
      <c r="B50" s="312" t="s">
        <v>580</v>
      </c>
      <c r="C50" s="225">
        <v>0</v>
      </c>
      <c r="D50" s="119">
        <v>2714.2</v>
      </c>
      <c r="E50" s="119">
        <v>0</v>
      </c>
      <c r="F50" s="137">
        <v>2714.2</v>
      </c>
      <c r="G50" s="241">
        <v>0</v>
      </c>
      <c r="H50" s="119">
        <v>1710.68</v>
      </c>
      <c r="I50" s="119">
        <v>0</v>
      </c>
      <c r="J50" s="137">
        <v>1710.68</v>
      </c>
      <c r="K50" s="231" t="s">
        <v>76</v>
      </c>
      <c r="L50" s="251">
        <f t="shared" si="2"/>
        <v>63.027042959251354</v>
      </c>
      <c r="M50" s="229" t="s">
        <v>76</v>
      </c>
      <c r="N50" s="242">
        <f t="shared" si="3"/>
        <v>63.027042959251354</v>
      </c>
    </row>
    <row r="51" spans="1:14" ht="15.75" hidden="1" outlineLevel="1" x14ac:dyDescent="0.25">
      <c r="A51" s="224" t="s">
        <v>464</v>
      </c>
      <c r="B51" s="310" t="s">
        <v>36</v>
      </c>
      <c r="C51" s="225">
        <v>5500</v>
      </c>
      <c r="D51" s="119">
        <v>0</v>
      </c>
      <c r="E51" s="119">
        <v>0</v>
      </c>
      <c r="F51" s="137">
        <v>5500</v>
      </c>
      <c r="G51" s="241">
        <v>5500</v>
      </c>
      <c r="H51" s="119">
        <v>0</v>
      </c>
      <c r="I51" s="119">
        <v>0</v>
      </c>
      <c r="J51" s="137">
        <v>5500</v>
      </c>
      <c r="K51" s="250">
        <f t="shared" si="1"/>
        <v>100</v>
      </c>
      <c r="L51" s="229" t="s">
        <v>76</v>
      </c>
      <c r="M51" s="229" t="s">
        <v>76</v>
      </c>
      <c r="N51" s="242">
        <f t="shared" si="3"/>
        <v>100</v>
      </c>
    </row>
    <row r="52" spans="1:14" ht="48" hidden="1" customHeight="1" outlineLevel="1" x14ac:dyDescent="0.25">
      <c r="A52" s="224" t="s">
        <v>465</v>
      </c>
      <c r="B52" s="310" t="s">
        <v>37</v>
      </c>
      <c r="C52" s="225">
        <v>7500</v>
      </c>
      <c r="D52" s="119">
        <v>0</v>
      </c>
      <c r="E52" s="119">
        <v>0</v>
      </c>
      <c r="F52" s="137">
        <v>7500</v>
      </c>
      <c r="G52" s="241">
        <v>6834.51</v>
      </c>
      <c r="H52" s="119">
        <v>0</v>
      </c>
      <c r="I52" s="119">
        <v>0</v>
      </c>
      <c r="J52" s="137">
        <v>6834.51</v>
      </c>
      <c r="K52" s="250">
        <f t="shared" si="1"/>
        <v>91.126800000000003</v>
      </c>
      <c r="L52" s="229" t="s">
        <v>76</v>
      </c>
      <c r="M52" s="229" t="s">
        <v>76</v>
      </c>
      <c r="N52" s="242">
        <f t="shared" si="3"/>
        <v>91.126800000000003</v>
      </c>
    </row>
    <row r="53" spans="1:14" ht="31.5" hidden="1" outlineLevel="1" x14ac:dyDescent="0.25">
      <c r="A53" s="224" t="s">
        <v>466</v>
      </c>
      <c r="B53" s="310" t="s">
        <v>38</v>
      </c>
      <c r="C53" s="225">
        <v>0</v>
      </c>
      <c r="D53" s="119">
        <v>1853.3</v>
      </c>
      <c r="E53" s="119">
        <v>0</v>
      </c>
      <c r="F53" s="137">
        <v>1853.3</v>
      </c>
      <c r="G53" s="241">
        <v>0</v>
      </c>
      <c r="H53" s="119">
        <v>1832.45</v>
      </c>
      <c r="I53" s="119">
        <v>0</v>
      </c>
      <c r="J53" s="137">
        <v>1832.45</v>
      </c>
      <c r="K53" s="231" t="s">
        <v>76</v>
      </c>
      <c r="L53" s="251">
        <f t="shared" si="2"/>
        <v>98.874979765823127</v>
      </c>
      <c r="M53" s="229" t="s">
        <v>76</v>
      </c>
      <c r="N53" s="242">
        <f t="shared" si="3"/>
        <v>98.874979765823127</v>
      </c>
    </row>
    <row r="54" spans="1:14" s="145" customFormat="1" ht="63" collapsed="1" x14ac:dyDescent="0.25">
      <c r="A54" s="215" t="s">
        <v>63</v>
      </c>
      <c r="B54" s="311" t="s">
        <v>39</v>
      </c>
      <c r="C54" s="216">
        <v>35625.950000000004</v>
      </c>
      <c r="D54" s="217">
        <v>158548.20000000001</v>
      </c>
      <c r="E54" s="217">
        <v>0</v>
      </c>
      <c r="F54" s="273">
        <v>194471.75000000003</v>
      </c>
      <c r="G54" s="219">
        <v>35289.269999999997</v>
      </c>
      <c r="H54" s="217">
        <v>142100.35</v>
      </c>
      <c r="I54" s="217">
        <v>0</v>
      </c>
      <c r="J54" s="273">
        <v>177687.22</v>
      </c>
      <c r="K54" s="248">
        <f>G54/C54*100</f>
        <v>99.054958534439066</v>
      </c>
      <c r="L54" s="262">
        <f t="shared" si="2"/>
        <v>89.625962325652381</v>
      </c>
      <c r="M54" s="222" t="s">
        <v>76</v>
      </c>
      <c r="N54" s="259">
        <f t="shared" si="3"/>
        <v>91.369168015405819</v>
      </c>
    </row>
    <row r="55" spans="1:14" ht="78.75" hidden="1" outlineLevel="1" x14ac:dyDescent="0.25">
      <c r="A55" s="224" t="s">
        <v>467</v>
      </c>
      <c r="B55" s="310" t="s">
        <v>40</v>
      </c>
      <c r="C55" s="261">
        <v>35122.800000000003</v>
      </c>
      <c r="D55" s="120">
        <v>142454.5</v>
      </c>
      <c r="E55" s="120">
        <v>0</v>
      </c>
      <c r="F55" s="148">
        <v>177874.9</v>
      </c>
      <c r="G55" s="226">
        <v>34800</v>
      </c>
      <c r="H55" s="120">
        <v>126316.37</v>
      </c>
      <c r="I55" s="120">
        <v>0</v>
      </c>
      <c r="J55" s="148">
        <v>161413.97</v>
      </c>
      <c r="K55" s="227">
        <f t="shared" si="1"/>
        <v>99.080938877310459</v>
      </c>
      <c r="L55" s="228">
        <f t="shared" si="2"/>
        <v>88.671379282507743</v>
      </c>
      <c r="M55" s="229" t="s">
        <v>76</v>
      </c>
      <c r="N55" s="274">
        <f t="shared" si="3"/>
        <v>90.745782569659923</v>
      </c>
    </row>
    <row r="56" spans="1:14" ht="31.5" hidden="1" outlineLevel="1" x14ac:dyDescent="0.25">
      <c r="A56" s="224" t="s">
        <v>468</v>
      </c>
      <c r="B56" s="310" t="s">
        <v>10</v>
      </c>
      <c r="C56" s="225">
        <v>503.15</v>
      </c>
      <c r="D56" s="119">
        <v>16093.7</v>
      </c>
      <c r="E56" s="120">
        <v>0</v>
      </c>
      <c r="F56" s="148">
        <v>16596.850000000002</v>
      </c>
      <c r="G56" s="226">
        <v>489.27</v>
      </c>
      <c r="H56" s="120">
        <v>15783.98</v>
      </c>
      <c r="I56" s="120">
        <v>0</v>
      </c>
      <c r="J56" s="148">
        <v>16273.25</v>
      </c>
      <c r="K56" s="227">
        <f t="shared" si="1"/>
        <v>97.24137931034484</v>
      </c>
      <c r="L56" s="228">
        <f t="shared" si="2"/>
        <v>98.075520234625969</v>
      </c>
      <c r="M56" s="229" t="s">
        <v>76</v>
      </c>
      <c r="N56" s="274">
        <f t="shared" si="3"/>
        <v>98.050232423622546</v>
      </c>
    </row>
    <row r="57" spans="1:14" s="144" customFormat="1" ht="47.25" x14ac:dyDescent="0.25">
      <c r="A57" s="233" t="s">
        <v>64</v>
      </c>
      <c r="B57" s="311" t="s">
        <v>41</v>
      </c>
      <c r="C57" s="234">
        <v>26646.799999999999</v>
      </c>
      <c r="D57" s="235">
        <v>0</v>
      </c>
      <c r="E57" s="235">
        <v>0</v>
      </c>
      <c r="F57" s="236">
        <v>26646.799999999999</v>
      </c>
      <c r="G57" s="237">
        <v>25029.3</v>
      </c>
      <c r="H57" s="235">
        <v>0</v>
      </c>
      <c r="I57" s="235">
        <v>0</v>
      </c>
      <c r="J57" s="236">
        <v>25029.3</v>
      </c>
      <c r="K57" s="253">
        <f t="shared" si="1"/>
        <v>93.929852740291523</v>
      </c>
      <c r="L57" s="255" t="s">
        <v>76</v>
      </c>
      <c r="M57" s="255" t="s">
        <v>76</v>
      </c>
      <c r="N57" s="240">
        <f t="shared" si="3"/>
        <v>93.929852740291523</v>
      </c>
    </row>
    <row r="58" spans="1:14" s="145" customFormat="1" ht="31.5" collapsed="1" x14ac:dyDescent="0.25">
      <c r="A58" s="215" t="s">
        <v>65</v>
      </c>
      <c r="B58" s="311" t="s">
        <v>42</v>
      </c>
      <c r="C58" s="244">
        <v>11965</v>
      </c>
      <c r="D58" s="245">
        <v>38209.5</v>
      </c>
      <c r="E58" s="245">
        <v>464.3</v>
      </c>
      <c r="F58" s="246">
        <v>50638.8</v>
      </c>
      <c r="G58" s="247">
        <v>11965</v>
      </c>
      <c r="H58" s="245">
        <v>36921.11</v>
      </c>
      <c r="I58" s="245">
        <v>464.3</v>
      </c>
      <c r="J58" s="246">
        <v>49350.41</v>
      </c>
      <c r="K58" s="248">
        <f t="shared" si="1"/>
        <v>100</v>
      </c>
      <c r="L58" s="262">
        <f t="shared" si="2"/>
        <v>96.628089872937366</v>
      </c>
      <c r="M58" s="262">
        <f t="shared" ref="M58" si="6">I58/E58*100</f>
        <v>100</v>
      </c>
      <c r="N58" s="259">
        <f t="shared" si="3"/>
        <v>97.455725649107009</v>
      </c>
    </row>
    <row r="59" spans="1:14" s="2" customFormat="1" ht="55.5" hidden="1" customHeight="1" outlineLevel="1" x14ac:dyDescent="0.25">
      <c r="A59" s="224" t="s">
        <v>469</v>
      </c>
      <c r="B59" s="313" t="s">
        <v>616</v>
      </c>
      <c r="C59" s="225">
        <v>0</v>
      </c>
      <c r="D59" s="119">
        <v>36085.199999999997</v>
      </c>
      <c r="E59" s="119">
        <v>0</v>
      </c>
      <c r="F59" s="275">
        <v>36085.199999999997</v>
      </c>
      <c r="G59" s="241">
        <v>0</v>
      </c>
      <c r="H59" s="119">
        <v>34801.06</v>
      </c>
      <c r="I59" s="119">
        <v>0</v>
      </c>
      <c r="J59" s="276">
        <v>34801.06</v>
      </c>
      <c r="K59" s="231" t="s">
        <v>76</v>
      </c>
      <c r="L59" s="251">
        <f>H59/D59*100</f>
        <v>96.441366543624525</v>
      </c>
      <c r="M59" s="229" t="s">
        <v>76</v>
      </c>
      <c r="N59" s="251">
        <f t="shared" si="3"/>
        <v>96.441366543624525</v>
      </c>
    </row>
    <row r="60" spans="1:14" s="2" customFormat="1" ht="63" hidden="1" outlineLevel="1" x14ac:dyDescent="0.25">
      <c r="A60" s="224" t="s">
        <v>470</v>
      </c>
      <c r="B60" s="310" t="s">
        <v>545</v>
      </c>
      <c r="C60" s="225">
        <v>0</v>
      </c>
      <c r="D60" s="119">
        <v>1091.4000000000001</v>
      </c>
      <c r="E60" s="119">
        <v>0</v>
      </c>
      <c r="F60" s="275">
        <v>1091.4000000000001</v>
      </c>
      <c r="G60" s="241">
        <v>0</v>
      </c>
      <c r="H60" s="119">
        <v>1087.1500000000001</v>
      </c>
      <c r="I60" s="119">
        <v>0</v>
      </c>
      <c r="J60" s="276">
        <v>1087.1500000000001</v>
      </c>
      <c r="K60" s="231" t="s">
        <v>76</v>
      </c>
      <c r="L60" s="251">
        <f>H60/D60*100</f>
        <v>99.610591900311533</v>
      </c>
      <c r="M60" s="229" t="s">
        <v>76</v>
      </c>
      <c r="N60" s="251">
        <f t="shared" si="3"/>
        <v>99.610591900311533</v>
      </c>
    </row>
    <row r="61" spans="1:14" s="21" customFormat="1" ht="31.5" hidden="1" outlineLevel="1" x14ac:dyDescent="0.25">
      <c r="A61" s="224" t="s">
        <v>471</v>
      </c>
      <c r="B61" s="310" t="s">
        <v>43</v>
      </c>
      <c r="C61" s="225">
        <v>10965</v>
      </c>
      <c r="D61" s="119">
        <v>0</v>
      </c>
      <c r="E61" s="119">
        <v>0</v>
      </c>
      <c r="F61" s="275">
        <v>10965</v>
      </c>
      <c r="G61" s="241">
        <v>10965</v>
      </c>
      <c r="H61" s="119">
        <v>0</v>
      </c>
      <c r="I61" s="119">
        <v>0</v>
      </c>
      <c r="J61" s="276">
        <v>10965</v>
      </c>
      <c r="K61" s="250">
        <f t="shared" si="1"/>
        <v>100</v>
      </c>
      <c r="L61" s="229" t="s">
        <v>76</v>
      </c>
      <c r="M61" s="229" t="s">
        <v>76</v>
      </c>
      <c r="N61" s="277">
        <f t="shared" si="3"/>
        <v>100</v>
      </c>
    </row>
    <row r="62" spans="1:14" s="21" customFormat="1" ht="47.25" hidden="1" outlineLevel="1" x14ac:dyDescent="0.25">
      <c r="A62" s="224" t="s">
        <v>471</v>
      </c>
      <c r="B62" s="310" t="s">
        <v>44</v>
      </c>
      <c r="C62" s="225">
        <v>0</v>
      </c>
      <c r="D62" s="119">
        <v>0</v>
      </c>
      <c r="E62" s="119">
        <v>0</v>
      </c>
      <c r="F62" s="275">
        <v>0</v>
      </c>
      <c r="G62" s="241">
        <v>0</v>
      </c>
      <c r="H62" s="119">
        <v>0</v>
      </c>
      <c r="I62" s="119">
        <v>0</v>
      </c>
      <c r="J62" s="275">
        <v>0</v>
      </c>
      <c r="K62" s="231" t="s">
        <v>76</v>
      </c>
      <c r="L62" s="231" t="s">
        <v>76</v>
      </c>
      <c r="M62" s="231" t="s">
        <v>76</v>
      </c>
      <c r="N62" s="231" t="s">
        <v>76</v>
      </c>
    </row>
    <row r="63" spans="1:14" s="21" customFormat="1" ht="31.5" hidden="1" outlineLevel="1" x14ac:dyDescent="0.25">
      <c r="A63" s="224" t="s">
        <v>544</v>
      </c>
      <c r="B63" s="310" t="s">
        <v>45</v>
      </c>
      <c r="C63" s="225">
        <v>1000</v>
      </c>
      <c r="D63" s="119">
        <v>989.2</v>
      </c>
      <c r="E63" s="119">
        <v>464.3</v>
      </c>
      <c r="F63" s="275">
        <v>2453.5</v>
      </c>
      <c r="G63" s="241">
        <v>1000</v>
      </c>
      <c r="H63" s="119">
        <v>989.2</v>
      </c>
      <c r="I63" s="119">
        <v>464.3</v>
      </c>
      <c r="J63" s="275">
        <v>2453.5</v>
      </c>
      <c r="K63" s="250">
        <f t="shared" ref="K63:K67" si="7">G63/C63*100</f>
        <v>100</v>
      </c>
      <c r="L63" s="251">
        <f t="shared" ref="L63:L64" si="8">H63/D63*100</f>
        <v>100</v>
      </c>
      <c r="M63" s="251">
        <f t="shared" ref="M63" si="9">I63/E63*100</f>
        <v>100</v>
      </c>
      <c r="N63" s="242">
        <f t="shared" ref="N63:N67" si="10">J63/F63*100</f>
        <v>100</v>
      </c>
    </row>
    <row r="64" spans="1:14" s="21" customFormat="1" ht="94.5" hidden="1" outlineLevel="1" x14ac:dyDescent="0.25">
      <c r="A64" s="224" t="s">
        <v>617</v>
      </c>
      <c r="B64" s="310" t="s">
        <v>618</v>
      </c>
      <c r="C64" s="225">
        <v>0</v>
      </c>
      <c r="D64" s="119">
        <v>43.7</v>
      </c>
      <c r="E64" s="119">
        <v>0</v>
      </c>
      <c r="F64" s="275">
        <f>D64</f>
        <v>43.7</v>
      </c>
      <c r="G64" s="241">
        <v>0</v>
      </c>
      <c r="H64" s="119">
        <v>43.7</v>
      </c>
      <c r="I64" s="119">
        <v>0</v>
      </c>
      <c r="J64" s="275">
        <f>H64</f>
        <v>43.7</v>
      </c>
      <c r="K64" s="231" t="s">
        <v>76</v>
      </c>
      <c r="L64" s="251">
        <f t="shared" si="8"/>
        <v>100</v>
      </c>
      <c r="M64" s="229" t="s">
        <v>76</v>
      </c>
      <c r="N64" s="242">
        <f t="shared" si="10"/>
        <v>100</v>
      </c>
    </row>
    <row r="65" spans="1:14" s="144" customFormat="1" ht="47.25" x14ac:dyDescent="0.25">
      <c r="A65" s="233" t="s">
        <v>66</v>
      </c>
      <c r="B65" s="311" t="s">
        <v>46</v>
      </c>
      <c r="C65" s="234">
        <v>80</v>
      </c>
      <c r="D65" s="235">
        <v>0</v>
      </c>
      <c r="E65" s="235">
        <v>0</v>
      </c>
      <c r="F65" s="236">
        <v>80</v>
      </c>
      <c r="G65" s="237">
        <v>80</v>
      </c>
      <c r="H65" s="235">
        <v>0</v>
      </c>
      <c r="I65" s="235">
        <v>0</v>
      </c>
      <c r="J65" s="236">
        <v>80</v>
      </c>
      <c r="K65" s="253">
        <f t="shared" si="7"/>
        <v>100</v>
      </c>
      <c r="L65" s="255" t="s">
        <v>76</v>
      </c>
      <c r="M65" s="255" t="s">
        <v>76</v>
      </c>
      <c r="N65" s="240">
        <f t="shared" si="10"/>
        <v>100</v>
      </c>
    </row>
    <row r="66" spans="1:14" s="145" customFormat="1" ht="47.25" x14ac:dyDescent="0.25">
      <c r="A66" s="215" t="s">
        <v>67</v>
      </c>
      <c r="B66" s="311" t="s">
        <v>47</v>
      </c>
      <c r="C66" s="244">
        <v>540</v>
      </c>
      <c r="D66" s="245">
        <v>0</v>
      </c>
      <c r="E66" s="245">
        <v>0</v>
      </c>
      <c r="F66" s="246">
        <v>540</v>
      </c>
      <c r="G66" s="247">
        <v>534.36</v>
      </c>
      <c r="H66" s="245">
        <v>0</v>
      </c>
      <c r="I66" s="245">
        <v>0</v>
      </c>
      <c r="J66" s="246">
        <v>534.36</v>
      </c>
      <c r="K66" s="248">
        <f t="shared" si="7"/>
        <v>98.955555555555563</v>
      </c>
      <c r="L66" s="222" t="s">
        <v>76</v>
      </c>
      <c r="M66" s="222" t="s">
        <v>76</v>
      </c>
      <c r="N66" s="259">
        <f t="shared" si="10"/>
        <v>98.955555555555563</v>
      </c>
    </row>
    <row r="67" spans="1:14" s="145" customFormat="1" ht="47.25" x14ac:dyDescent="0.25">
      <c r="A67" s="288" t="s">
        <v>633</v>
      </c>
      <c r="B67" s="314" t="s">
        <v>632</v>
      </c>
      <c r="C67" s="291">
        <v>110</v>
      </c>
      <c r="D67" s="289">
        <v>0</v>
      </c>
      <c r="E67" s="289">
        <v>0</v>
      </c>
      <c r="F67" s="290">
        <f>SUM(C67:E67)</f>
        <v>110</v>
      </c>
      <c r="G67" s="290">
        <v>99.9</v>
      </c>
      <c r="H67" s="290">
        <v>0</v>
      </c>
      <c r="I67" s="290">
        <v>0</v>
      </c>
      <c r="J67" s="290">
        <f>SUM(G67:I67)</f>
        <v>99.9</v>
      </c>
      <c r="K67" s="248">
        <f t="shared" si="7"/>
        <v>90.818181818181813</v>
      </c>
      <c r="L67" s="292" t="s">
        <v>76</v>
      </c>
      <c r="M67" s="292" t="s">
        <v>76</v>
      </c>
      <c r="N67" s="259">
        <f t="shared" si="10"/>
        <v>90.818181818181813</v>
      </c>
    </row>
    <row r="68" spans="1:14" s="76" customFormat="1" ht="16.5" thickBot="1" x14ac:dyDescent="0.3">
      <c r="A68" s="278"/>
      <c r="B68" s="121" t="s">
        <v>58</v>
      </c>
      <c r="C68" s="279">
        <f>C6+C10+C14+C15+C20+C21+C22+C26+C31+C44+C48+C49+C54+C57+C58+C65+C66+C67</f>
        <v>3038093.7782900003</v>
      </c>
      <c r="D68" s="279">
        <f t="shared" ref="D68:F68" si="11">D6+D10+D14+D15+D20+D21+D22+D26+D31+D44+D48+D49+D54+D57+D58+D65+D66+D67</f>
        <v>4250709.3509999998</v>
      </c>
      <c r="E68" s="279">
        <f t="shared" si="11"/>
        <v>43073.26</v>
      </c>
      <c r="F68" s="279">
        <f t="shared" si="11"/>
        <v>7332173.9892899999</v>
      </c>
      <c r="G68" s="280">
        <f>G6+G10+G14+G15+G20+G21+G22+G26+G31+G44+G48+G49+G54+G57+G58+G65+G66+G67</f>
        <v>2969792.1447899994</v>
      </c>
      <c r="H68" s="280">
        <f t="shared" ref="H68:J68" si="12">H6+H10+H14+H15+H20+H21+H22+H26+H31+H44+H48+H49+H54+H57+H58+H65+H66+H67</f>
        <v>4183178.2009999999</v>
      </c>
      <c r="I68" s="280">
        <f t="shared" si="12"/>
        <v>41584.600000000006</v>
      </c>
      <c r="J68" s="280">
        <f t="shared" si="12"/>
        <v>7194852.5457900008</v>
      </c>
      <c r="K68" s="281">
        <f>G68/C68*100</f>
        <v>97.751826030253596</v>
      </c>
      <c r="L68" s="282">
        <f>H68/D68*100</f>
        <v>98.411296928967559</v>
      </c>
      <c r="M68" s="282">
        <f>I68/E68*100</f>
        <v>96.543888249925828</v>
      </c>
      <c r="N68" s="283">
        <f>J68/F68*100</f>
        <v>98.12713877629497</v>
      </c>
    </row>
    <row r="69" spans="1:14" ht="15.75" x14ac:dyDescent="0.25">
      <c r="C69" s="299">
        <f>C68/F69</f>
        <v>0.41435100283233728</v>
      </c>
      <c r="D69" s="299">
        <f>D68/F69</f>
        <v>0.5797338103654549</v>
      </c>
      <c r="E69" s="299">
        <f>E68/F69</f>
        <v>5.8745548290163336E-3</v>
      </c>
      <c r="F69" s="295">
        <v>7332174.3099999996</v>
      </c>
      <c r="G69" s="83"/>
      <c r="H69" s="83"/>
      <c r="I69" s="83"/>
      <c r="J69" s="296">
        <v>7194852.7199999997</v>
      </c>
    </row>
    <row r="70" spans="1:14" x14ac:dyDescent="0.25">
      <c r="D70" s="82"/>
      <c r="H70" s="84"/>
    </row>
  </sheetData>
  <mergeCells count="8">
    <mergeCell ref="L1:N1"/>
    <mergeCell ref="A3:A5"/>
    <mergeCell ref="B3:B5"/>
    <mergeCell ref="A2:N2"/>
    <mergeCell ref="G4:J4"/>
    <mergeCell ref="G3:N3"/>
    <mergeCell ref="K4:N4"/>
    <mergeCell ref="C3:F4"/>
  </mergeCells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J389"/>
  <sheetViews>
    <sheetView showGridLines="0" tabSelected="1" view="pageBreakPreview" topLeftCell="B1" zoomScaleNormal="100" zoomScaleSheetLayoutView="100" workbookViewId="0">
      <pane ySplit="6" topLeftCell="A7" activePane="bottomLeft" state="frozen"/>
      <selection pane="bottomLeft" activeCell="F78" sqref="F78"/>
    </sheetView>
  </sheetViews>
  <sheetFormatPr defaultRowHeight="15" outlineLevelRow="3" x14ac:dyDescent="0.25"/>
  <cols>
    <col min="1" max="1" width="6.7109375" customWidth="1"/>
    <col min="2" max="2" width="51.140625" style="91" customWidth="1"/>
    <col min="4" max="4" width="11.42578125" style="2" customWidth="1"/>
    <col min="5" max="5" width="12.7109375" style="21" customWidth="1"/>
    <col min="6" max="6" width="12.5703125" style="21" customWidth="1"/>
    <col min="7" max="7" width="11.42578125" bestFit="1" customWidth="1"/>
    <col min="8" max="8" width="66.7109375" customWidth="1"/>
  </cols>
  <sheetData>
    <row r="1" spans="1:8" s="2" customFormat="1" ht="18.75" x14ac:dyDescent="0.3">
      <c r="B1" s="91"/>
      <c r="E1" s="21"/>
      <c r="F1" s="21"/>
      <c r="H1" s="27" t="s">
        <v>75</v>
      </c>
    </row>
    <row r="2" spans="1:8" ht="41.25" customHeight="1" x14ac:dyDescent="0.25">
      <c r="A2" s="375" t="s">
        <v>581</v>
      </c>
      <c r="B2" s="375"/>
      <c r="C2" s="375"/>
      <c r="D2" s="375"/>
      <c r="E2" s="375"/>
      <c r="F2" s="375"/>
      <c r="G2" s="375"/>
      <c r="H2" s="375"/>
    </row>
    <row r="3" spans="1:8" ht="6.75" customHeight="1" x14ac:dyDescent="0.25">
      <c r="A3" s="3"/>
      <c r="B3" s="4"/>
      <c r="C3" s="3"/>
      <c r="D3" s="5"/>
      <c r="E3" s="23"/>
      <c r="F3" s="23"/>
      <c r="G3" s="3"/>
      <c r="H3" s="4"/>
    </row>
    <row r="4" spans="1:8" x14ac:dyDescent="0.25">
      <c r="A4" s="376" t="s">
        <v>68</v>
      </c>
      <c r="B4" s="377" t="s">
        <v>69</v>
      </c>
      <c r="C4" s="376" t="s">
        <v>70</v>
      </c>
      <c r="D4" s="379" t="s">
        <v>583</v>
      </c>
      <c r="E4" s="376" t="s">
        <v>582</v>
      </c>
      <c r="F4" s="376"/>
      <c r="G4" s="376"/>
      <c r="H4" s="376" t="s">
        <v>71</v>
      </c>
    </row>
    <row r="5" spans="1:8" ht="29.25" customHeight="1" x14ac:dyDescent="0.25">
      <c r="A5" s="376"/>
      <c r="B5" s="377"/>
      <c r="C5" s="376"/>
      <c r="D5" s="380"/>
      <c r="E5" s="378" t="s">
        <v>72</v>
      </c>
      <c r="F5" s="378" t="s">
        <v>73</v>
      </c>
      <c r="G5" s="376" t="s">
        <v>74</v>
      </c>
      <c r="H5" s="376"/>
    </row>
    <row r="6" spans="1:8" x14ac:dyDescent="0.25">
      <c r="A6" s="376"/>
      <c r="B6" s="377"/>
      <c r="C6" s="376"/>
      <c r="D6" s="381"/>
      <c r="E6" s="378"/>
      <c r="F6" s="378"/>
      <c r="G6" s="376"/>
      <c r="H6" s="376"/>
    </row>
    <row r="7" spans="1:8" s="2" customFormat="1" ht="15.75" collapsed="1" x14ac:dyDescent="0.25">
      <c r="A7" s="382" t="s">
        <v>250</v>
      </c>
      <c r="B7" s="382"/>
      <c r="C7" s="382"/>
      <c r="D7" s="382"/>
      <c r="E7" s="382"/>
      <c r="F7" s="382"/>
      <c r="G7" s="382"/>
      <c r="H7" s="382"/>
    </row>
    <row r="8" spans="1:8" s="2" customFormat="1" ht="15" hidden="1" customHeight="1" outlineLevel="1" x14ac:dyDescent="0.25">
      <c r="A8" s="38"/>
      <c r="B8" s="338" t="s">
        <v>251</v>
      </c>
      <c r="C8" s="338"/>
      <c r="D8" s="338"/>
      <c r="E8" s="338"/>
      <c r="F8" s="338"/>
      <c r="G8" s="338"/>
      <c r="H8" s="338"/>
    </row>
    <row r="9" spans="1:8" s="2" customFormat="1" ht="55.5" hidden="1" customHeight="1" outlineLevel="1" x14ac:dyDescent="0.25">
      <c r="A9" s="41">
        <v>1</v>
      </c>
      <c r="B9" s="92" t="s">
        <v>260</v>
      </c>
      <c r="C9" s="36" t="s">
        <v>3</v>
      </c>
      <c r="D9" s="36">
        <v>100</v>
      </c>
      <c r="E9" s="54">
        <v>100</v>
      </c>
      <c r="F9" s="56">
        <v>100</v>
      </c>
      <c r="G9" s="24">
        <f>F9/E9*100</f>
        <v>100</v>
      </c>
      <c r="H9" s="304"/>
    </row>
    <row r="10" spans="1:8" s="2" customFormat="1" ht="66" hidden="1" customHeight="1" outlineLevel="1" x14ac:dyDescent="0.25">
      <c r="A10" s="41">
        <v>2</v>
      </c>
      <c r="B10" s="92" t="s">
        <v>261</v>
      </c>
      <c r="C10" s="36" t="s">
        <v>3</v>
      </c>
      <c r="D10" s="36">
        <v>0</v>
      </c>
      <c r="E10" s="53">
        <v>10</v>
      </c>
      <c r="F10" s="56">
        <v>0</v>
      </c>
      <c r="G10" s="24">
        <v>100</v>
      </c>
      <c r="H10" s="304"/>
    </row>
    <row r="11" spans="1:8" s="2" customFormat="1" ht="26.25" hidden="1" outlineLevel="1" x14ac:dyDescent="0.25">
      <c r="A11" s="41">
        <v>3</v>
      </c>
      <c r="B11" s="92" t="s">
        <v>262</v>
      </c>
      <c r="C11" s="36" t="s">
        <v>3</v>
      </c>
      <c r="D11" s="36">
        <v>92.4</v>
      </c>
      <c r="E11" s="53">
        <v>92</v>
      </c>
      <c r="F11" s="55">
        <v>91.8</v>
      </c>
      <c r="G11" s="24">
        <f>F11/E11*100</f>
        <v>99.782608695652172</v>
      </c>
      <c r="H11" s="304"/>
    </row>
    <row r="12" spans="1:8" s="2" customFormat="1" ht="14.25" hidden="1" customHeight="1" outlineLevel="1" x14ac:dyDescent="0.25">
      <c r="A12" s="303"/>
      <c r="B12" s="332" t="s">
        <v>252</v>
      </c>
      <c r="C12" s="332"/>
      <c r="D12" s="332"/>
      <c r="E12" s="332"/>
      <c r="F12" s="332"/>
      <c r="G12" s="332"/>
      <c r="H12" s="332"/>
    </row>
    <row r="13" spans="1:8" s="2" customFormat="1" ht="14.25" hidden="1" customHeight="1" outlineLevel="1" x14ac:dyDescent="0.25">
      <c r="A13" s="303"/>
      <c r="B13" s="332" t="s">
        <v>253</v>
      </c>
      <c r="C13" s="332"/>
      <c r="D13" s="332"/>
      <c r="E13" s="332"/>
      <c r="F13" s="332"/>
      <c r="G13" s="332"/>
      <c r="H13" s="332"/>
    </row>
    <row r="14" spans="1:8" s="2" customFormat="1" ht="51.75" hidden="1" outlineLevel="1" x14ac:dyDescent="0.25">
      <c r="A14" s="134" t="s">
        <v>49</v>
      </c>
      <c r="B14" s="92" t="s">
        <v>260</v>
      </c>
      <c r="C14" s="36" t="s">
        <v>3</v>
      </c>
      <c r="D14" s="36">
        <v>100</v>
      </c>
      <c r="E14" s="55">
        <v>100</v>
      </c>
      <c r="F14" s="55">
        <v>100</v>
      </c>
      <c r="G14" s="7">
        <f>F14/E14*100</f>
        <v>100</v>
      </c>
      <c r="H14" s="304"/>
    </row>
    <row r="15" spans="1:8" s="2" customFormat="1" ht="51.75" hidden="1" outlineLevel="1" x14ac:dyDescent="0.25">
      <c r="A15" s="134" t="s">
        <v>50</v>
      </c>
      <c r="B15" s="92" t="s">
        <v>274</v>
      </c>
      <c r="C15" s="36" t="s">
        <v>254</v>
      </c>
      <c r="D15" s="36">
        <v>0</v>
      </c>
      <c r="E15" s="55">
        <v>0</v>
      </c>
      <c r="F15" s="55">
        <v>0</v>
      </c>
      <c r="G15" s="7">
        <v>100</v>
      </c>
      <c r="H15" s="304"/>
    </row>
    <row r="16" spans="1:8" s="2" customFormat="1" ht="12.75" hidden="1" customHeight="1" outlineLevel="1" x14ac:dyDescent="0.25">
      <c r="A16" s="99"/>
      <c r="B16" s="332" t="s">
        <v>255</v>
      </c>
      <c r="C16" s="332"/>
      <c r="D16" s="332"/>
      <c r="E16" s="332"/>
      <c r="F16" s="332"/>
      <c r="G16" s="332"/>
      <c r="H16" s="332"/>
    </row>
    <row r="17" spans="1:8" s="2" customFormat="1" ht="13.5" hidden="1" customHeight="1" outlineLevel="1" x14ac:dyDescent="0.25">
      <c r="A17" s="99"/>
      <c r="B17" s="332" t="s">
        <v>256</v>
      </c>
      <c r="C17" s="332"/>
      <c r="D17" s="332"/>
      <c r="E17" s="332"/>
      <c r="F17" s="332"/>
      <c r="G17" s="332"/>
      <c r="H17" s="332"/>
    </row>
    <row r="18" spans="1:8" s="2" customFormat="1" ht="51.75" hidden="1" customHeight="1" outlineLevel="1" x14ac:dyDescent="0.25">
      <c r="A18" s="134" t="s">
        <v>90</v>
      </c>
      <c r="B18" s="92" t="s">
        <v>265</v>
      </c>
      <c r="C18" s="36" t="s">
        <v>3</v>
      </c>
      <c r="D18" s="37">
        <v>0</v>
      </c>
      <c r="E18" s="53">
        <v>50</v>
      </c>
      <c r="F18" s="54">
        <v>0</v>
      </c>
      <c r="G18" s="37">
        <v>100</v>
      </c>
      <c r="H18" s="301"/>
    </row>
    <row r="19" spans="1:8" s="2" customFormat="1" ht="39" hidden="1" customHeight="1" outlineLevel="1" x14ac:dyDescent="0.25">
      <c r="A19" s="134" t="s">
        <v>92</v>
      </c>
      <c r="B19" s="92" t="s">
        <v>266</v>
      </c>
      <c r="C19" s="36" t="s">
        <v>3</v>
      </c>
      <c r="D19" s="36">
        <v>0</v>
      </c>
      <c r="E19" s="53">
        <v>20</v>
      </c>
      <c r="F19" s="54">
        <v>0</v>
      </c>
      <c r="G19" s="37">
        <v>100</v>
      </c>
      <c r="H19" s="301"/>
    </row>
    <row r="20" spans="1:8" s="2" customFormat="1" ht="54.75" hidden="1" customHeight="1" outlineLevel="1" x14ac:dyDescent="0.25">
      <c r="A20" s="134" t="s">
        <v>169</v>
      </c>
      <c r="B20" s="92" t="s">
        <v>267</v>
      </c>
      <c r="C20" s="36" t="s">
        <v>3</v>
      </c>
      <c r="D20" s="36">
        <v>0</v>
      </c>
      <c r="E20" s="53">
        <v>10</v>
      </c>
      <c r="F20" s="55">
        <v>0</v>
      </c>
      <c r="G20" s="81">
        <v>100</v>
      </c>
      <c r="H20" s="304"/>
    </row>
    <row r="21" spans="1:8" s="2" customFormat="1" ht="26.25" hidden="1" outlineLevel="1" x14ac:dyDescent="0.25">
      <c r="A21" s="134" t="s">
        <v>248</v>
      </c>
      <c r="B21" s="92" t="s">
        <v>268</v>
      </c>
      <c r="C21" s="36" t="s">
        <v>254</v>
      </c>
      <c r="D21" s="36">
        <v>0</v>
      </c>
      <c r="E21" s="53">
        <v>0</v>
      </c>
      <c r="F21" s="55">
        <v>0</v>
      </c>
      <c r="G21" s="81">
        <v>100</v>
      </c>
      <c r="H21" s="304"/>
    </row>
    <row r="22" spans="1:8" s="2" customFormat="1" ht="27.75" hidden="1" customHeight="1" outlineLevel="1" x14ac:dyDescent="0.25">
      <c r="A22" s="134"/>
      <c r="B22" s="332" t="s">
        <v>257</v>
      </c>
      <c r="C22" s="332"/>
      <c r="D22" s="332"/>
      <c r="E22" s="332"/>
      <c r="F22" s="332"/>
      <c r="G22" s="332"/>
      <c r="H22" s="332"/>
    </row>
    <row r="23" spans="1:8" s="2" customFormat="1" hidden="1" outlineLevel="1" x14ac:dyDescent="0.25">
      <c r="A23" s="134"/>
      <c r="B23" s="332" t="s">
        <v>258</v>
      </c>
      <c r="C23" s="332"/>
      <c r="D23" s="332"/>
      <c r="E23" s="332"/>
      <c r="F23" s="332"/>
      <c r="G23" s="332"/>
      <c r="H23" s="332"/>
    </row>
    <row r="24" spans="1:8" s="2" customFormat="1" ht="39" hidden="1" outlineLevel="1" x14ac:dyDescent="0.25">
      <c r="A24" s="134" t="s">
        <v>170</v>
      </c>
      <c r="B24" s="92" t="s">
        <v>269</v>
      </c>
      <c r="C24" s="36" t="s">
        <v>3</v>
      </c>
      <c r="D24" s="36">
        <v>92.4</v>
      </c>
      <c r="E24" s="53">
        <v>92</v>
      </c>
      <c r="F24" s="55">
        <v>91.8</v>
      </c>
      <c r="G24" s="24">
        <f>F24/E24*100</f>
        <v>99.782608695652172</v>
      </c>
      <c r="H24" s="304"/>
    </row>
    <row r="25" spans="1:8" s="2" customFormat="1" ht="39" hidden="1" outlineLevel="1" x14ac:dyDescent="0.25">
      <c r="A25" s="134" t="s">
        <v>171</v>
      </c>
      <c r="B25" s="92" t="s">
        <v>270</v>
      </c>
      <c r="C25" s="36" t="s">
        <v>3</v>
      </c>
      <c r="D25" s="36">
        <v>94.7</v>
      </c>
      <c r="E25" s="53">
        <v>95</v>
      </c>
      <c r="F25" s="55">
        <v>97.6</v>
      </c>
      <c r="G25" s="24">
        <f>F25/E25*100</f>
        <v>102.73684210526315</v>
      </c>
      <c r="H25" s="304"/>
    </row>
    <row r="26" spans="1:8" s="2" customFormat="1" ht="54.75" hidden="1" customHeight="1" outlineLevel="1" x14ac:dyDescent="0.25">
      <c r="A26" s="134" t="s">
        <v>172</v>
      </c>
      <c r="B26" s="92" t="s">
        <v>271</v>
      </c>
      <c r="C26" s="36" t="s">
        <v>3</v>
      </c>
      <c r="D26" s="36">
        <v>100</v>
      </c>
      <c r="E26" s="55">
        <v>100</v>
      </c>
      <c r="F26" s="55">
        <v>100</v>
      </c>
      <c r="G26" s="24">
        <f t="shared" ref="G26:G28" si="0">F26/E26*100</f>
        <v>100</v>
      </c>
      <c r="H26" s="304"/>
    </row>
    <row r="27" spans="1:8" s="2" customFormat="1" ht="26.25" hidden="1" outlineLevel="1" x14ac:dyDescent="0.25">
      <c r="A27" s="134" t="s">
        <v>263</v>
      </c>
      <c r="B27" s="92" t="s">
        <v>272</v>
      </c>
      <c r="C27" s="36" t="s">
        <v>3</v>
      </c>
      <c r="D27" s="36">
        <v>100</v>
      </c>
      <c r="E27" s="55">
        <v>100</v>
      </c>
      <c r="F27" s="55">
        <v>100</v>
      </c>
      <c r="G27" s="24">
        <f t="shared" si="0"/>
        <v>100</v>
      </c>
      <c r="H27" s="304"/>
    </row>
    <row r="28" spans="1:8" s="2" customFormat="1" ht="42" hidden="1" customHeight="1" outlineLevel="1" x14ac:dyDescent="0.25">
      <c r="A28" s="134" t="s">
        <v>264</v>
      </c>
      <c r="B28" s="92" t="s">
        <v>273</v>
      </c>
      <c r="C28" s="36" t="s">
        <v>259</v>
      </c>
      <c r="D28" s="36">
        <v>4</v>
      </c>
      <c r="E28" s="55">
        <v>4</v>
      </c>
      <c r="F28" s="55">
        <v>4</v>
      </c>
      <c r="G28" s="24">
        <f t="shared" si="0"/>
        <v>100</v>
      </c>
      <c r="H28" s="304"/>
    </row>
    <row r="29" spans="1:8" s="145" customFormat="1" ht="15.75" collapsed="1" x14ac:dyDescent="0.25">
      <c r="A29" s="366" t="s">
        <v>122</v>
      </c>
      <c r="B29" s="366"/>
      <c r="C29" s="366"/>
      <c r="D29" s="366"/>
      <c r="E29" s="366"/>
      <c r="F29" s="366"/>
      <c r="G29" s="366"/>
      <c r="H29" s="366"/>
    </row>
    <row r="30" spans="1:8" ht="13.5" hidden="1" customHeight="1" outlineLevel="1" x14ac:dyDescent="0.25">
      <c r="A30" s="151"/>
      <c r="B30" s="336" t="s">
        <v>150</v>
      </c>
      <c r="C30" s="337"/>
      <c r="D30" s="337"/>
      <c r="E30" s="337"/>
      <c r="F30" s="337"/>
      <c r="G30" s="337"/>
      <c r="H30" s="387"/>
    </row>
    <row r="31" spans="1:8" s="2" customFormat="1" ht="38.25" hidden="1" outlineLevel="1" x14ac:dyDescent="0.25">
      <c r="A31" s="152">
        <v>1</v>
      </c>
      <c r="B31" s="11" t="s">
        <v>124</v>
      </c>
      <c r="C31" s="17" t="s">
        <v>3</v>
      </c>
      <c r="D31" s="19">
        <v>91.5</v>
      </c>
      <c r="E31" s="52">
        <v>91.5</v>
      </c>
      <c r="F31" s="52">
        <v>91.5</v>
      </c>
      <c r="G31" s="153">
        <f>F31/E31*100</f>
        <v>100</v>
      </c>
      <c r="H31" s="154"/>
    </row>
    <row r="32" spans="1:8" s="2" customFormat="1" ht="91.5" hidden="1" customHeight="1" outlineLevel="1" x14ac:dyDescent="0.25">
      <c r="A32" s="152">
        <v>2</v>
      </c>
      <c r="B32" s="46" t="s">
        <v>125</v>
      </c>
      <c r="C32" s="17" t="s">
        <v>3</v>
      </c>
      <c r="D32" s="19">
        <v>99</v>
      </c>
      <c r="E32" s="52">
        <v>99</v>
      </c>
      <c r="F32" s="52">
        <v>99</v>
      </c>
      <c r="G32" s="153">
        <f t="shared" ref="G32:G33" si="1">F32/E32*100</f>
        <v>100</v>
      </c>
      <c r="H32" s="154"/>
    </row>
    <row r="33" spans="1:8" s="2" customFormat="1" ht="63.75" hidden="1" outlineLevel="1" x14ac:dyDescent="0.25">
      <c r="A33" s="152">
        <v>3</v>
      </c>
      <c r="B33" s="12" t="s">
        <v>126</v>
      </c>
      <c r="C33" s="17" t="s">
        <v>3</v>
      </c>
      <c r="D33" s="19">
        <v>1</v>
      </c>
      <c r="E33" s="52">
        <v>1</v>
      </c>
      <c r="F33" s="52">
        <v>1</v>
      </c>
      <c r="G33" s="153">
        <f t="shared" si="1"/>
        <v>100</v>
      </c>
      <c r="H33" s="154"/>
    </row>
    <row r="34" spans="1:8" s="2" customFormat="1" ht="29.25" hidden="1" customHeight="1" outlineLevel="1" x14ac:dyDescent="0.25">
      <c r="A34" s="155"/>
      <c r="B34" s="332" t="s">
        <v>127</v>
      </c>
      <c r="C34" s="332"/>
      <c r="D34" s="332"/>
      <c r="E34" s="332"/>
      <c r="F34" s="332"/>
      <c r="G34" s="332"/>
      <c r="H34" s="332"/>
    </row>
    <row r="35" spans="1:8" s="2" customFormat="1" hidden="1" outlineLevel="1" x14ac:dyDescent="0.25">
      <c r="A35" s="155"/>
      <c r="B35" s="386" t="s">
        <v>148</v>
      </c>
      <c r="C35" s="386"/>
      <c r="D35" s="386"/>
      <c r="E35" s="386"/>
      <c r="F35" s="386"/>
      <c r="G35" s="386"/>
      <c r="H35" s="386"/>
    </row>
    <row r="36" spans="1:8" s="2" customFormat="1" ht="63.75" hidden="1" outlineLevel="1" x14ac:dyDescent="0.25">
      <c r="A36" s="152" t="s">
        <v>49</v>
      </c>
      <c r="B36" s="11" t="s">
        <v>126</v>
      </c>
      <c r="C36" s="17" t="s">
        <v>3</v>
      </c>
      <c r="D36" s="15">
        <v>1</v>
      </c>
      <c r="E36" s="57">
        <v>1</v>
      </c>
      <c r="F36" s="57">
        <v>1</v>
      </c>
      <c r="G36" s="153">
        <f>F36/E36*100</f>
        <v>100</v>
      </c>
      <c r="H36" s="154"/>
    </row>
    <row r="37" spans="1:8" s="2" customFormat="1" ht="38.25" hidden="1" outlineLevel="1" x14ac:dyDescent="0.25">
      <c r="A37" s="152" t="s">
        <v>50</v>
      </c>
      <c r="B37" s="11" t="s">
        <v>128</v>
      </c>
      <c r="C37" s="17" t="s">
        <v>3</v>
      </c>
      <c r="D37" s="15">
        <v>806</v>
      </c>
      <c r="E37" s="58">
        <v>806</v>
      </c>
      <c r="F37" s="58">
        <v>806</v>
      </c>
      <c r="G37" s="153">
        <f t="shared" ref="G37:G54" si="2">F37/E37*100</f>
        <v>100</v>
      </c>
      <c r="H37" s="154"/>
    </row>
    <row r="38" spans="1:8" s="2" customFormat="1" ht="64.5" hidden="1" customHeight="1" outlineLevel="1" x14ac:dyDescent="0.25">
      <c r="A38" s="152" t="s">
        <v>151</v>
      </c>
      <c r="B38" s="11" t="s">
        <v>129</v>
      </c>
      <c r="C38" s="17" t="s">
        <v>3</v>
      </c>
      <c r="D38" s="15">
        <v>99</v>
      </c>
      <c r="E38" s="59">
        <v>99</v>
      </c>
      <c r="F38" s="53">
        <v>99</v>
      </c>
      <c r="G38" s="153">
        <f t="shared" si="2"/>
        <v>100</v>
      </c>
      <c r="H38" s="154"/>
    </row>
    <row r="39" spans="1:8" s="2" customFormat="1" ht="81" hidden="1" customHeight="1" outlineLevel="1" x14ac:dyDescent="0.25">
      <c r="A39" s="152" t="s">
        <v>152</v>
      </c>
      <c r="B39" s="11" t="s">
        <v>130</v>
      </c>
      <c r="C39" s="17" t="s">
        <v>3</v>
      </c>
      <c r="D39" s="15">
        <v>100</v>
      </c>
      <c r="E39" s="59">
        <v>100</v>
      </c>
      <c r="F39" s="59">
        <v>100</v>
      </c>
      <c r="G39" s="153">
        <f t="shared" si="2"/>
        <v>100</v>
      </c>
      <c r="H39" s="154"/>
    </row>
    <row r="40" spans="1:8" s="2" customFormat="1" ht="84" hidden="1" customHeight="1" outlineLevel="1" x14ac:dyDescent="0.25">
      <c r="A40" s="152" t="s">
        <v>153</v>
      </c>
      <c r="B40" s="11" t="s">
        <v>131</v>
      </c>
      <c r="C40" s="16" t="s">
        <v>3</v>
      </c>
      <c r="D40" s="15">
        <v>0</v>
      </c>
      <c r="E40" s="60">
        <v>0</v>
      </c>
      <c r="F40" s="60">
        <v>0</v>
      </c>
      <c r="G40" s="153">
        <v>100</v>
      </c>
      <c r="H40" s="154"/>
    </row>
    <row r="41" spans="1:8" s="2" customFormat="1" ht="70.5" hidden="1" customHeight="1" outlineLevel="1" x14ac:dyDescent="0.25">
      <c r="A41" s="152" t="s">
        <v>154</v>
      </c>
      <c r="B41" s="11" t="s">
        <v>132</v>
      </c>
      <c r="C41" s="16" t="s">
        <v>3</v>
      </c>
      <c r="D41" s="15">
        <v>60</v>
      </c>
      <c r="E41" s="53">
        <v>60</v>
      </c>
      <c r="F41" s="53">
        <v>60</v>
      </c>
      <c r="G41" s="153">
        <f t="shared" si="2"/>
        <v>100</v>
      </c>
      <c r="H41" s="154"/>
    </row>
    <row r="42" spans="1:8" s="2" customFormat="1" ht="38.25" hidden="1" outlineLevel="1" x14ac:dyDescent="0.25">
      <c r="A42" s="152" t="s">
        <v>155</v>
      </c>
      <c r="B42" s="11" t="s">
        <v>133</v>
      </c>
      <c r="C42" s="16" t="s">
        <v>3</v>
      </c>
      <c r="D42" s="15">
        <v>100</v>
      </c>
      <c r="E42" s="61">
        <v>100</v>
      </c>
      <c r="F42" s="61">
        <v>100</v>
      </c>
      <c r="G42" s="153">
        <f t="shared" si="2"/>
        <v>100</v>
      </c>
      <c r="H42" s="154"/>
    </row>
    <row r="43" spans="1:8" s="2" customFormat="1" ht="63" hidden="1" customHeight="1" outlineLevel="1" x14ac:dyDescent="0.25">
      <c r="A43" s="152" t="s">
        <v>156</v>
      </c>
      <c r="B43" s="11" t="s">
        <v>134</v>
      </c>
      <c r="C43" s="16" t="s">
        <v>3</v>
      </c>
      <c r="D43" s="15">
        <v>10</v>
      </c>
      <c r="E43" s="53">
        <v>9.8000000000000007</v>
      </c>
      <c r="F43" s="53">
        <v>9.8000000000000007</v>
      </c>
      <c r="G43" s="153">
        <f t="shared" si="2"/>
        <v>100</v>
      </c>
      <c r="H43" s="154"/>
    </row>
    <row r="44" spans="1:8" s="2" customFormat="1" ht="51" hidden="1" outlineLevel="1" x14ac:dyDescent="0.25">
      <c r="A44" s="152" t="s">
        <v>157</v>
      </c>
      <c r="B44" s="11" t="s">
        <v>135</v>
      </c>
      <c r="C44" s="14" t="s">
        <v>3</v>
      </c>
      <c r="D44" s="15">
        <v>90</v>
      </c>
      <c r="E44" s="62">
        <v>95</v>
      </c>
      <c r="F44" s="62">
        <v>95</v>
      </c>
      <c r="G44" s="153">
        <f t="shared" si="2"/>
        <v>100</v>
      </c>
      <c r="H44" s="154"/>
    </row>
    <row r="45" spans="1:8" s="2" customFormat="1" ht="54.75" hidden="1" customHeight="1" outlineLevel="1" x14ac:dyDescent="0.25">
      <c r="A45" s="152" t="s">
        <v>158</v>
      </c>
      <c r="B45" s="11" t="s">
        <v>136</v>
      </c>
      <c r="C45" s="14" t="s">
        <v>3</v>
      </c>
      <c r="D45" s="15">
        <v>100</v>
      </c>
      <c r="E45" s="62">
        <v>100</v>
      </c>
      <c r="F45" s="62">
        <v>100</v>
      </c>
      <c r="G45" s="153">
        <f t="shared" si="2"/>
        <v>100</v>
      </c>
      <c r="H45" s="154"/>
    </row>
    <row r="46" spans="1:8" s="2" customFormat="1" ht="49.5" hidden="1" customHeight="1" outlineLevel="1" x14ac:dyDescent="0.25">
      <c r="A46" s="152" t="s">
        <v>159</v>
      </c>
      <c r="B46" s="12" t="s">
        <v>137</v>
      </c>
      <c r="C46" s="17" t="s">
        <v>3</v>
      </c>
      <c r="D46" s="15">
        <v>56.04</v>
      </c>
      <c r="E46" s="62">
        <v>56.04</v>
      </c>
      <c r="F46" s="53">
        <v>56.04</v>
      </c>
      <c r="G46" s="153">
        <f t="shared" si="2"/>
        <v>100</v>
      </c>
      <c r="H46" s="154"/>
    </row>
    <row r="47" spans="1:8" s="2" customFormat="1" ht="25.5" hidden="1" outlineLevel="1" x14ac:dyDescent="0.25">
      <c r="A47" s="152" t="s">
        <v>160</v>
      </c>
      <c r="B47" s="93" t="s">
        <v>584</v>
      </c>
      <c r="C47" s="18" t="s">
        <v>3</v>
      </c>
      <c r="D47" s="15">
        <v>120</v>
      </c>
      <c r="E47" s="62">
        <v>120</v>
      </c>
      <c r="F47" s="53">
        <v>120</v>
      </c>
      <c r="G47" s="153">
        <f t="shared" si="2"/>
        <v>100</v>
      </c>
      <c r="H47" s="154"/>
    </row>
    <row r="48" spans="1:8" s="2" customFormat="1" ht="65.25" hidden="1" customHeight="1" outlineLevel="1" x14ac:dyDescent="0.25">
      <c r="A48" s="152" t="s">
        <v>161</v>
      </c>
      <c r="B48" s="12" t="s">
        <v>138</v>
      </c>
      <c r="C48" s="17" t="s">
        <v>3</v>
      </c>
      <c r="D48" s="15">
        <v>80</v>
      </c>
      <c r="E48" s="62">
        <v>80</v>
      </c>
      <c r="F48" s="62">
        <v>80</v>
      </c>
      <c r="G48" s="153">
        <f t="shared" si="2"/>
        <v>100</v>
      </c>
      <c r="H48" s="154"/>
    </row>
    <row r="49" spans="1:8" s="2" customFormat="1" ht="41.25" hidden="1" customHeight="1" outlineLevel="1" x14ac:dyDescent="0.25">
      <c r="A49" s="152" t="s">
        <v>162</v>
      </c>
      <c r="B49" s="12" t="s">
        <v>139</v>
      </c>
      <c r="C49" s="17" t="s">
        <v>79</v>
      </c>
      <c r="D49" s="15">
        <v>30</v>
      </c>
      <c r="E49" s="62">
        <v>30</v>
      </c>
      <c r="F49" s="53">
        <v>30</v>
      </c>
      <c r="G49" s="153">
        <f t="shared" si="2"/>
        <v>100</v>
      </c>
      <c r="H49" s="154"/>
    </row>
    <row r="50" spans="1:8" s="2" customFormat="1" hidden="1" outlineLevel="1" x14ac:dyDescent="0.25">
      <c r="A50" s="152" t="s">
        <v>163</v>
      </c>
      <c r="B50" s="12" t="s">
        <v>140</v>
      </c>
      <c r="C50" s="16" t="s">
        <v>3</v>
      </c>
      <c r="D50" s="15">
        <v>30</v>
      </c>
      <c r="E50" s="63">
        <v>30</v>
      </c>
      <c r="F50" s="53">
        <v>30</v>
      </c>
      <c r="G50" s="153">
        <f t="shared" si="2"/>
        <v>100</v>
      </c>
      <c r="H50" s="284"/>
    </row>
    <row r="51" spans="1:8" s="2" customFormat="1" ht="25.5" hidden="1" outlineLevel="1" x14ac:dyDescent="0.25">
      <c r="A51" s="152" t="s">
        <v>164</v>
      </c>
      <c r="B51" s="12" t="s">
        <v>141</v>
      </c>
      <c r="C51" s="16" t="s">
        <v>3</v>
      </c>
      <c r="D51" s="15">
        <v>5</v>
      </c>
      <c r="E51" s="64">
        <v>5</v>
      </c>
      <c r="F51" s="53">
        <v>5</v>
      </c>
      <c r="G51" s="153">
        <f t="shared" si="2"/>
        <v>100</v>
      </c>
      <c r="H51" s="154"/>
    </row>
    <row r="52" spans="1:8" s="2" customFormat="1" ht="27" hidden="1" customHeight="1" outlineLevel="1" x14ac:dyDescent="0.25">
      <c r="A52" s="152" t="s">
        <v>165</v>
      </c>
      <c r="B52" s="12" t="s">
        <v>142</v>
      </c>
      <c r="C52" s="16" t="s">
        <v>3</v>
      </c>
      <c r="D52" s="15">
        <v>4</v>
      </c>
      <c r="E52" s="64">
        <v>4</v>
      </c>
      <c r="F52" s="53">
        <v>4</v>
      </c>
      <c r="G52" s="153">
        <f t="shared" si="2"/>
        <v>100</v>
      </c>
      <c r="H52" s="154"/>
    </row>
    <row r="53" spans="1:8" s="2" customFormat="1" ht="25.5" hidden="1" outlineLevel="1" x14ac:dyDescent="0.25">
      <c r="A53" s="152" t="s">
        <v>166</v>
      </c>
      <c r="B53" s="12" t="s">
        <v>143</v>
      </c>
      <c r="C53" s="16" t="s">
        <v>79</v>
      </c>
      <c r="D53" s="15">
        <v>85</v>
      </c>
      <c r="E53" s="64">
        <v>85</v>
      </c>
      <c r="F53" s="53">
        <v>85</v>
      </c>
      <c r="G53" s="153">
        <f t="shared" si="2"/>
        <v>100</v>
      </c>
      <c r="H53" s="154"/>
    </row>
    <row r="54" spans="1:8" s="2" customFormat="1" ht="51" hidden="1" outlineLevel="1" x14ac:dyDescent="0.25">
      <c r="A54" s="152" t="s">
        <v>167</v>
      </c>
      <c r="B54" s="12" t="s">
        <v>585</v>
      </c>
      <c r="C54" s="16" t="s">
        <v>79</v>
      </c>
      <c r="D54" s="15">
        <v>0</v>
      </c>
      <c r="E54" s="64">
        <v>2.4500000000000002</v>
      </c>
      <c r="F54" s="53">
        <v>2.4500000000000002</v>
      </c>
      <c r="G54" s="153">
        <f t="shared" si="2"/>
        <v>100</v>
      </c>
      <c r="H54" s="154"/>
    </row>
    <row r="55" spans="1:8" s="2" customFormat="1" ht="15" hidden="1" customHeight="1" outlineLevel="1" x14ac:dyDescent="0.25">
      <c r="A55" s="152"/>
      <c r="B55" s="356" t="s">
        <v>144</v>
      </c>
      <c r="C55" s="356"/>
      <c r="D55" s="356"/>
      <c r="E55" s="356"/>
      <c r="F55" s="356"/>
      <c r="G55" s="356"/>
      <c r="H55" s="356"/>
    </row>
    <row r="56" spans="1:8" s="2" customFormat="1" ht="14.25" hidden="1" customHeight="1" outlineLevel="1" x14ac:dyDescent="0.25">
      <c r="A56" s="152"/>
      <c r="B56" s="356" t="s">
        <v>149</v>
      </c>
      <c r="C56" s="356"/>
      <c r="D56" s="356"/>
      <c r="E56" s="356"/>
      <c r="F56" s="356"/>
      <c r="G56" s="356"/>
      <c r="H56" s="356"/>
    </row>
    <row r="57" spans="1:8" s="2" customFormat="1" ht="19.5" hidden="1" customHeight="1" outlineLevel="1" x14ac:dyDescent="0.25">
      <c r="A57" s="152" t="s">
        <v>168</v>
      </c>
      <c r="B57" s="11" t="s">
        <v>575</v>
      </c>
      <c r="C57" s="17" t="s">
        <v>116</v>
      </c>
      <c r="D57" s="156">
        <v>5</v>
      </c>
      <c r="E57" s="59">
        <v>5</v>
      </c>
      <c r="F57" s="59">
        <v>5</v>
      </c>
      <c r="G57" s="153">
        <f>F57/E57*100</f>
        <v>100</v>
      </c>
      <c r="H57" s="154"/>
    </row>
    <row r="58" spans="1:8" s="2" customFormat="1" ht="53.25" hidden="1" customHeight="1" outlineLevel="1" x14ac:dyDescent="0.25">
      <c r="A58" s="152" t="s">
        <v>92</v>
      </c>
      <c r="B58" s="11" t="s">
        <v>145</v>
      </c>
      <c r="C58" s="17" t="s">
        <v>116</v>
      </c>
      <c r="D58" s="156">
        <v>5</v>
      </c>
      <c r="E58" s="59">
        <v>5</v>
      </c>
      <c r="F58" s="59">
        <v>5</v>
      </c>
      <c r="G58" s="153">
        <f t="shared" ref="G58:G59" si="3">F58/E58*100</f>
        <v>100</v>
      </c>
      <c r="H58" s="154"/>
    </row>
    <row r="59" spans="1:8" s="2" customFormat="1" ht="51" hidden="1" outlineLevel="1" x14ac:dyDescent="0.25">
      <c r="A59" s="152" t="s">
        <v>169</v>
      </c>
      <c r="B59" s="12" t="s">
        <v>146</v>
      </c>
      <c r="C59" s="17" t="s">
        <v>116</v>
      </c>
      <c r="D59" s="156">
        <v>5</v>
      </c>
      <c r="E59" s="59">
        <v>5</v>
      </c>
      <c r="F59" s="59">
        <v>5</v>
      </c>
      <c r="G59" s="153">
        <f t="shared" si="3"/>
        <v>100</v>
      </c>
      <c r="H59" s="154"/>
    </row>
    <row r="60" spans="1:8" s="2" customFormat="1" ht="13.5" hidden="1" customHeight="1" outlineLevel="1" x14ac:dyDescent="0.25">
      <c r="A60" s="152"/>
      <c r="B60" s="356" t="s">
        <v>147</v>
      </c>
      <c r="C60" s="356"/>
      <c r="D60" s="356"/>
      <c r="E60" s="356"/>
      <c r="F60" s="356"/>
      <c r="G60" s="356"/>
      <c r="H60" s="356"/>
    </row>
    <row r="61" spans="1:8" s="2" customFormat="1" ht="12" hidden="1" customHeight="1" outlineLevel="1" x14ac:dyDescent="0.25">
      <c r="A61" s="152"/>
      <c r="B61" s="356" t="s">
        <v>519</v>
      </c>
      <c r="C61" s="356"/>
      <c r="D61" s="356"/>
      <c r="E61" s="356"/>
      <c r="F61" s="356"/>
      <c r="G61" s="356"/>
      <c r="H61" s="356"/>
    </row>
    <row r="62" spans="1:8" s="2" customFormat="1" ht="81" hidden="1" customHeight="1" outlineLevel="1" x14ac:dyDescent="0.25">
      <c r="A62" s="152" t="s">
        <v>170</v>
      </c>
      <c r="B62" s="11" t="s">
        <v>433</v>
      </c>
      <c r="C62" s="14" t="s">
        <v>3</v>
      </c>
      <c r="D62" s="15">
        <v>4.7</v>
      </c>
      <c r="E62" s="65">
        <v>4.7</v>
      </c>
      <c r="F62" s="60">
        <v>4.7</v>
      </c>
      <c r="G62" s="153">
        <f>F62/E62*100</f>
        <v>100</v>
      </c>
      <c r="H62" s="157"/>
    </row>
    <row r="63" spans="1:8" s="2" customFormat="1" ht="63.75" hidden="1" outlineLevel="1" x14ac:dyDescent="0.25">
      <c r="A63" s="152" t="s">
        <v>171</v>
      </c>
      <c r="B63" s="11" t="s">
        <v>435</v>
      </c>
      <c r="C63" s="16" t="s">
        <v>79</v>
      </c>
      <c r="D63" s="15">
        <v>90</v>
      </c>
      <c r="E63" s="66">
        <v>90</v>
      </c>
      <c r="F63" s="60">
        <v>90</v>
      </c>
      <c r="G63" s="153">
        <v>100</v>
      </c>
      <c r="H63" s="154"/>
    </row>
    <row r="64" spans="1:8" s="2" customFormat="1" ht="117.75" hidden="1" customHeight="1" outlineLevel="1" x14ac:dyDescent="0.25">
      <c r="A64" s="152" t="s">
        <v>172</v>
      </c>
      <c r="B64" s="11" t="s">
        <v>434</v>
      </c>
      <c r="C64" s="14" t="s">
        <v>3</v>
      </c>
      <c r="D64" s="15">
        <v>8.8000000000000007</v>
      </c>
      <c r="E64" s="59">
        <v>8.8000000000000007</v>
      </c>
      <c r="F64" s="53">
        <v>8.8000000000000007</v>
      </c>
      <c r="G64" s="153">
        <v>100</v>
      </c>
      <c r="H64" s="154"/>
    </row>
    <row r="65" spans="1:8" s="145" customFormat="1" ht="15.75" customHeight="1" collapsed="1" x14ac:dyDescent="0.25">
      <c r="A65" s="366" t="s">
        <v>556</v>
      </c>
      <c r="B65" s="366"/>
      <c r="C65" s="366"/>
      <c r="D65" s="366"/>
      <c r="E65" s="366"/>
      <c r="F65" s="366"/>
      <c r="G65" s="366"/>
      <c r="H65" s="366"/>
    </row>
    <row r="66" spans="1:8" s="2" customFormat="1" ht="15.75" hidden="1" customHeight="1" outlineLevel="1" x14ac:dyDescent="0.25">
      <c r="A66" s="158"/>
      <c r="B66" s="356" t="s">
        <v>558</v>
      </c>
      <c r="C66" s="356"/>
      <c r="D66" s="356"/>
      <c r="E66" s="356"/>
      <c r="F66" s="356"/>
      <c r="G66" s="356"/>
      <c r="H66" s="356"/>
    </row>
    <row r="67" spans="1:8" s="2" customFormat="1" ht="15.75" hidden="1" customHeight="1" outlineLevel="1" x14ac:dyDescent="0.25">
      <c r="A67" s="152">
        <v>1</v>
      </c>
      <c r="B67" s="74" t="s">
        <v>559</v>
      </c>
      <c r="C67" s="32" t="s">
        <v>186</v>
      </c>
      <c r="D67" s="149">
        <v>44</v>
      </c>
      <c r="E67" s="59">
        <v>44</v>
      </c>
      <c r="F67" s="59">
        <v>44</v>
      </c>
      <c r="G67" s="149">
        <f>F67/E67*100</f>
        <v>100</v>
      </c>
      <c r="H67" s="306"/>
    </row>
    <row r="68" spans="1:8" s="2" customFormat="1" ht="51.75" hidden="1" outlineLevel="1" x14ac:dyDescent="0.25">
      <c r="A68" s="152">
        <v>2</v>
      </c>
      <c r="B68" s="316" t="s">
        <v>560</v>
      </c>
      <c r="C68" s="41" t="s">
        <v>79</v>
      </c>
      <c r="D68" s="156">
        <v>210</v>
      </c>
      <c r="E68" s="59">
        <v>220</v>
      </c>
      <c r="F68" s="59">
        <v>210</v>
      </c>
      <c r="G68" s="317">
        <f>F68/E68*100</f>
        <v>95.454545454545453</v>
      </c>
      <c r="H68" s="160"/>
    </row>
    <row r="69" spans="1:8" s="2" customFormat="1" ht="15" hidden="1" customHeight="1" outlineLevel="1" x14ac:dyDescent="0.25">
      <c r="A69" s="152"/>
      <c r="B69" s="343" t="s">
        <v>561</v>
      </c>
      <c r="C69" s="343"/>
      <c r="D69" s="343"/>
      <c r="E69" s="343"/>
      <c r="F69" s="343"/>
      <c r="G69" s="343"/>
      <c r="H69" s="343"/>
    </row>
    <row r="70" spans="1:8" s="2" customFormat="1" ht="17.25" hidden="1" customHeight="1" outlineLevel="1" x14ac:dyDescent="0.25">
      <c r="A70" s="152"/>
      <c r="B70" s="343" t="s">
        <v>562</v>
      </c>
      <c r="C70" s="343"/>
      <c r="D70" s="343"/>
      <c r="E70" s="343"/>
      <c r="F70" s="343"/>
      <c r="G70" s="343"/>
      <c r="H70" s="343"/>
    </row>
    <row r="71" spans="1:8" s="2" customFormat="1" ht="25.5" hidden="1" outlineLevel="1" x14ac:dyDescent="0.25">
      <c r="A71" s="152" t="s">
        <v>49</v>
      </c>
      <c r="B71" s="74" t="s">
        <v>563</v>
      </c>
      <c r="C71" s="41" t="s">
        <v>186</v>
      </c>
      <c r="D71" s="39">
        <v>1</v>
      </c>
      <c r="E71" s="53">
        <v>1</v>
      </c>
      <c r="F71" s="58">
        <v>1</v>
      </c>
      <c r="G71" s="156">
        <v>100</v>
      </c>
      <c r="H71" s="160"/>
    </row>
    <row r="72" spans="1:8" s="2" customFormat="1" ht="15" hidden="1" customHeight="1" outlineLevel="1" x14ac:dyDescent="0.25">
      <c r="A72" s="152"/>
      <c r="B72" s="399" t="s">
        <v>564</v>
      </c>
      <c r="C72" s="400"/>
      <c r="D72" s="400"/>
      <c r="E72" s="400"/>
      <c r="F72" s="400"/>
      <c r="G72" s="400"/>
      <c r="H72" s="401"/>
    </row>
    <row r="73" spans="1:8" s="2" customFormat="1" ht="27" hidden="1" customHeight="1" outlineLevel="1" x14ac:dyDescent="0.25">
      <c r="A73" s="152"/>
      <c r="B73" s="399" t="s">
        <v>565</v>
      </c>
      <c r="C73" s="400"/>
      <c r="D73" s="400"/>
      <c r="E73" s="400"/>
      <c r="F73" s="400"/>
      <c r="G73" s="400"/>
      <c r="H73" s="401"/>
    </row>
    <row r="74" spans="1:8" s="2" customFormat="1" ht="26.25" hidden="1" customHeight="1" outlineLevel="1" x14ac:dyDescent="0.25">
      <c r="A74" s="152" t="s">
        <v>168</v>
      </c>
      <c r="B74" s="74" t="s">
        <v>566</v>
      </c>
      <c r="C74" s="41" t="s">
        <v>337</v>
      </c>
      <c r="D74" s="39">
        <v>4</v>
      </c>
      <c r="E74" s="53">
        <v>4</v>
      </c>
      <c r="F74" s="58">
        <v>3</v>
      </c>
      <c r="G74" s="153">
        <f>F74/E74*100</f>
        <v>75</v>
      </c>
      <c r="H74" s="36" t="s">
        <v>595</v>
      </c>
    </row>
    <row r="75" spans="1:8" s="2" customFormat="1" ht="15.75" customHeight="1" collapsed="1" x14ac:dyDescent="0.25">
      <c r="A75" s="367" t="s">
        <v>352</v>
      </c>
      <c r="B75" s="371"/>
      <c r="C75" s="371"/>
      <c r="D75" s="371"/>
      <c r="E75" s="371"/>
      <c r="F75" s="371"/>
      <c r="G75" s="371"/>
      <c r="H75" s="371"/>
    </row>
    <row r="76" spans="1:8" s="2" customFormat="1" ht="15" hidden="1" customHeight="1" outlineLevel="1" x14ac:dyDescent="0.25">
      <c r="A76" s="151"/>
      <c r="B76" s="348" t="s">
        <v>353</v>
      </c>
      <c r="C76" s="349"/>
      <c r="D76" s="349"/>
      <c r="E76" s="349"/>
      <c r="F76" s="349"/>
      <c r="G76" s="349"/>
      <c r="H76" s="350"/>
    </row>
    <row r="77" spans="1:8" s="2" customFormat="1" ht="38.25" hidden="1" outlineLevel="1" x14ac:dyDescent="0.25">
      <c r="A77" s="152">
        <v>1</v>
      </c>
      <c r="B77" s="31" t="s">
        <v>354</v>
      </c>
      <c r="C77" s="303" t="s">
        <v>3</v>
      </c>
      <c r="D77" s="7">
        <v>39</v>
      </c>
      <c r="E77" s="53">
        <v>144</v>
      </c>
      <c r="F77" s="53">
        <v>60.2</v>
      </c>
      <c r="G77" s="153">
        <f>F77/E77*100</f>
        <v>41.805555555555557</v>
      </c>
      <c r="H77" s="161"/>
    </row>
    <row r="78" spans="1:8" s="2" customFormat="1" ht="38.25" hidden="1" outlineLevel="1" x14ac:dyDescent="0.25">
      <c r="A78" s="152">
        <v>2</v>
      </c>
      <c r="B78" s="28" t="s">
        <v>377</v>
      </c>
      <c r="C78" s="29" t="s">
        <v>355</v>
      </c>
      <c r="D78" s="7">
        <v>1419.9</v>
      </c>
      <c r="E78" s="53">
        <v>990</v>
      </c>
      <c r="F78" s="53">
        <v>1326</v>
      </c>
      <c r="G78" s="153">
        <f>F78/E78*100</f>
        <v>133.93939393939394</v>
      </c>
      <c r="H78" s="162"/>
    </row>
    <row r="79" spans="1:8" s="2" customFormat="1" ht="38.25" hidden="1" outlineLevel="1" x14ac:dyDescent="0.25">
      <c r="A79" s="152">
        <v>3</v>
      </c>
      <c r="B79" s="31" t="s">
        <v>356</v>
      </c>
      <c r="C79" s="30" t="s">
        <v>3</v>
      </c>
      <c r="D79" s="7">
        <v>18.5</v>
      </c>
      <c r="E79" s="53">
        <v>19.2</v>
      </c>
      <c r="F79" s="53">
        <v>22.3</v>
      </c>
      <c r="G79" s="153">
        <f t="shared" ref="G79:G81" si="4">F79/E79*100</f>
        <v>116.14583333333334</v>
      </c>
      <c r="H79" s="163"/>
    </row>
    <row r="80" spans="1:8" s="2" customFormat="1" ht="25.5" hidden="1" outlineLevel="1" x14ac:dyDescent="0.25">
      <c r="A80" s="152">
        <v>4</v>
      </c>
      <c r="B80" s="31" t="s">
        <v>378</v>
      </c>
      <c r="C80" s="303" t="s">
        <v>79</v>
      </c>
      <c r="D80" s="7">
        <v>380</v>
      </c>
      <c r="E80" s="53">
        <v>370</v>
      </c>
      <c r="F80" s="53">
        <v>368</v>
      </c>
      <c r="G80" s="293">
        <f>F80/E80*100</f>
        <v>99.459459459459467</v>
      </c>
      <c r="H80" s="163"/>
    </row>
    <row r="81" spans="1:8" s="2" customFormat="1" ht="89.25" hidden="1" outlineLevel="1" x14ac:dyDescent="0.25">
      <c r="A81" s="152">
        <v>5</v>
      </c>
      <c r="B81" s="31" t="s">
        <v>357</v>
      </c>
      <c r="C81" s="303" t="s">
        <v>3</v>
      </c>
      <c r="D81" s="7">
        <v>100</v>
      </c>
      <c r="E81" s="53">
        <v>100</v>
      </c>
      <c r="F81" s="53">
        <v>100</v>
      </c>
      <c r="G81" s="153">
        <f t="shared" si="4"/>
        <v>100</v>
      </c>
      <c r="H81" s="163"/>
    </row>
    <row r="82" spans="1:8" s="2" customFormat="1" ht="15" hidden="1" customHeight="1" outlineLevel="1" x14ac:dyDescent="0.25">
      <c r="A82" s="152"/>
      <c r="B82" s="356" t="s">
        <v>376</v>
      </c>
      <c r="C82" s="356"/>
      <c r="D82" s="356"/>
      <c r="E82" s="356"/>
      <c r="F82" s="356"/>
      <c r="G82" s="356"/>
      <c r="H82" s="356"/>
    </row>
    <row r="83" spans="1:8" s="2" customFormat="1" hidden="1" outlineLevel="1" x14ac:dyDescent="0.25">
      <c r="A83" s="152"/>
      <c r="B83" s="356" t="s">
        <v>358</v>
      </c>
      <c r="C83" s="356"/>
      <c r="D83" s="356"/>
      <c r="E83" s="356"/>
      <c r="F83" s="356"/>
      <c r="G83" s="356"/>
      <c r="H83" s="356"/>
    </row>
    <row r="84" spans="1:8" s="2" customFormat="1" hidden="1" outlineLevel="1" x14ac:dyDescent="0.25">
      <c r="A84" s="152" t="s">
        <v>50</v>
      </c>
      <c r="B84" s="31" t="s">
        <v>380</v>
      </c>
      <c r="C84" s="30" t="s">
        <v>359</v>
      </c>
      <c r="D84" s="7">
        <v>293.10000000000002</v>
      </c>
      <c r="E84" s="53">
        <v>289.5</v>
      </c>
      <c r="F84" s="53">
        <v>296.7</v>
      </c>
      <c r="G84" s="153">
        <f>F84/E84*100</f>
        <v>102.48704663212436</v>
      </c>
      <c r="H84" s="163"/>
    </row>
    <row r="85" spans="1:8" s="2" customFormat="1" hidden="1" outlineLevel="1" x14ac:dyDescent="0.25">
      <c r="A85" s="152" t="s">
        <v>152</v>
      </c>
      <c r="B85" s="31" t="s">
        <v>379</v>
      </c>
      <c r="C85" s="30" t="s">
        <v>79</v>
      </c>
      <c r="D85" s="7">
        <v>2224</v>
      </c>
      <c r="E85" s="53">
        <v>4000</v>
      </c>
      <c r="F85" s="53">
        <v>4543</v>
      </c>
      <c r="G85" s="153">
        <f>F85/E85*100</f>
        <v>113.575</v>
      </c>
      <c r="H85" s="36"/>
    </row>
    <row r="86" spans="1:8" s="2" customFormat="1" ht="15.75" hidden="1" customHeight="1" outlineLevel="1" x14ac:dyDescent="0.25">
      <c r="A86" s="152"/>
      <c r="B86" s="357" t="s">
        <v>572</v>
      </c>
      <c r="C86" s="358"/>
      <c r="D86" s="358"/>
      <c r="E86" s="358"/>
      <c r="F86" s="358"/>
      <c r="G86" s="358"/>
      <c r="H86" s="359"/>
    </row>
    <row r="87" spans="1:8" s="2" customFormat="1" ht="15.75" hidden="1" customHeight="1" outlineLevel="1" x14ac:dyDescent="0.25">
      <c r="A87" s="152"/>
      <c r="B87" s="357" t="s">
        <v>360</v>
      </c>
      <c r="C87" s="358"/>
      <c r="D87" s="358"/>
      <c r="E87" s="358"/>
      <c r="F87" s="358"/>
      <c r="G87" s="358"/>
      <c r="H87" s="359"/>
    </row>
    <row r="88" spans="1:8" s="2" customFormat="1" ht="38.25" hidden="1" outlineLevel="1" x14ac:dyDescent="0.25">
      <c r="A88" s="152" t="s">
        <v>168</v>
      </c>
      <c r="B88" s="31" t="s">
        <v>361</v>
      </c>
      <c r="C88" s="30" t="s">
        <v>3</v>
      </c>
      <c r="D88" s="164">
        <v>100</v>
      </c>
      <c r="E88" s="59">
        <v>100</v>
      </c>
      <c r="F88" s="59">
        <v>100</v>
      </c>
      <c r="G88" s="156">
        <f>F88/E88*100</f>
        <v>100</v>
      </c>
      <c r="H88" s="163"/>
    </row>
    <row r="89" spans="1:8" s="2" customFormat="1" ht="63.75" hidden="1" outlineLevel="1" x14ac:dyDescent="0.25">
      <c r="A89" s="152" t="s">
        <v>92</v>
      </c>
      <c r="B89" s="31" t="s">
        <v>362</v>
      </c>
      <c r="C89" s="30" t="s">
        <v>3</v>
      </c>
      <c r="D89" s="156">
        <v>100</v>
      </c>
      <c r="E89" s="59">
        <v>100</v>
      </c>
      <c r="F89" s="59">
        <v>100</v>
      </c>
      <c r="G89" s="156">
        <f>F89/E89*100</f>
        <v>100</v>
      </c>
      <c r="H89" s="163"/>
    </row>
    <row r="90" spans="1:8" s="2" customFormat="1" ht="15.75" hidden="1" customHeight="1" outlineLevel="1" x14ac:dyDescent="0.25">
      <c r="A90" s="152"/>
      <c r="B90" s="357" t="s">
        <v>363</v>
      </c>
      <c r="C90" s="358"/>
      <c r="D90" s="358"/>
      <c r="E90" s="358"/>
      <c r="F90" s="358"/>
      <c r="G90" s="358"/>
      <c r="H90" s="359"/>
    </row>
    <row r="91" spans="1:8" s="2" customFormat="1" ht="15.75" hidden="1" customHeight="1" outlineLevel="1" x14ac:dyDescent="0.25">
      <c r="A91" s="152"/>
      <c r="B91" s="357" t="s">
        <v>364</v>
      </c>
      <c r="C91" s="358"/>
      <c r="D91" s="358"/>
      <c r="E91" s="358"/>
      <c r="F91" s="358"/>
      <c r="G91" s="358"/>
      <c r="H91" s="359"/>
    </row>
    <row r="92" spans="1:8" s="2" customFormat="1" ht="68.25" hidden="1" customHeight="1" outlineLevel="1" x14ac:dyDescent="0.25">
      <c r="A92" s="152" t="s">
        <v>170</v>
      </c>
      <c r="B92" s="89" t="s">
        <v>365</v>
      </c>
      <c r="C92" s="49" t="s">
        <v>3</v>
      </c>
      <c r="D92" s="7">
        <v>13.8</v>
      </c>
      <c r="E92" s="53">
        <v>23</v>
      </c>
      <c r="F92" s="53">
        <v>43.18</v>
      </c>
      <c r="G92" s="153">
        <f>F92/E92*100</f>
        <v>187.7391304347826</v>
      </c>
      <c r="H92" s="165"/>
    </row>
    <row r="93" spans="1:8" s="2" customFormat="1" ht="42" hidden="1" customHeight="1" outlineLevel="1" x14ac:dyDescent="0.25">
      <c r="A93" s="152" t="s">
        <v>171</v>
      </c>
      <c r="B93" s="89" t="s">
        <v>381</v>
      </c>
      <c r="C93" s="30" t="s">
        <v>366</v>
      </c>
      <c r="D93" s="24">
        <v>52947</v>
      </c>
      <c r="E93" s="57">
        <v>22000</v>
      </c>
      <c r="F93" s="57">
        <v>62896</v>
      </c>
      <c r="G93" s="153">
        <f t="shared" ref="G93:G96" si="5">F93/E93*100</f>
        <v>285.89090909090913</v>
      </c>
      <c r="H93" s="166"/>
    </row>
    <row r="94" spans="1:8" s="2" customFormat="1" hidden="1" outlineLevel="1" x14ac:dyDescent="0.25">
      <c r="A94" s="152" t="s">
        <v>172</v>
      </c>
      <c r="B94" s="31" t="s">
        <v>382</v>
      </c>
      <c r="C94" s="30" t="s">
        <v>186</v>
      </c>
      <c r="D94" s="7">
        <v>134</v>
      </c>
      <c r="E94" s="53">
        <v>133</v>
      </c>
      <c r="F94" s="53">
        <v>134</v>
      </c>
      <c r="G94" s="153">
        <f t="shared" si="5"/>
        <v>100.75187969924812</v>
      </c>
      <c r="H94" s="163"/>
    </row>
    <row r="95" spans="1:8" s="2" customFormat="1" hidden="1" outlineLevel="1" x14ac:dyDescent="0.25">
      <c r="A95" s="152" t="s">
        <v>263</v>
      </c>
      <c r="B95" s="31" t="s">
        <v>383</v>
      </c>
      <c r="C95" s="30" t="s">
        <v>79</v>
      </c>
      <c r="D95" s="7">
        <v>1156</v>
      </c>
      <c r="E95" s="53">
        <v>1150</v>
      </c>
      <c r="F95" s="53">
        <v>1156</v>
      </c>
      <c r="G95" s="153">
        <f t="shared" si="5"/>
        <v>100.52173913043478</v>
      </c>
      <c r="H95" s="163"/>
    </row>
    <row r="96" spans="1:8" s="2" customFormat="1" ht="25.5" hidden="1" outlineLevel="1" x14ac:dyDescent="0.25">
      <c r="A96" s="152" t="s">
        <v>264</v>
      </c>
      <c r="B96" s="31" t="s">
        <v>384</v>
      </c>
      <c r="C96" s="30" t="s">
        <v>79</v>
      </c>
      <c r="D96" s="7">
        <v>606</v>
      </c>
      <c r="E96" s="53">
        <v>600</v>
      </c>
      <c r="F96" s="53">
        <v>606</v>
      </c>
      <c r="G96" s="153">
        <f t="shared" si="5"/>
        <v>101</v>
      </c>
      <c r="H96" s="163"/>
    </row>
    <row r="97" spans="1:8" s="2" customFormat="1" ht="15.75" hidden="1" customHeight="1" outlineLevel="1" x14ac:dyDescent="0.25">
      <c r="A97" s="151"/>
      <c r="B97" s="357" t="s">
        <v>375</v>
      </c>
      <c r="C97" s="358"/>
      <c r="D97" s="358"/>
      <c r="E97" s="358"/>
      <c r="F97" s="358"/>
      <c r="G97" s="358"/>
      <c r="H97" s="359"/>
    </row>
    <row r="98" spans="1:8" s="2" customFormat="1" ht="15.75" hidden="1" customHeight="1" outlineLevel="1" x14ac:dyDescent="0.25">
      <c r="A98" s="151"/>
      <c r="B98" s="357" t="s">
        <v>367</v>
      </c>
      <c r="C98" s="358"/>
      <c r="D98" s="358"/>
      <c r="E98" s="358"/>
      <c r="F98" s="358"/>
      <c r="G98" s="358"/>
      <c r="H98" s="359"/>
    </row>
    <row r="99" spans="1:8" s="2" customFormat="1" ht="25.5" hidden="1" outlineLevel="1" x14ac:dyDescent="0.25">
      <c r="A99" s="152" t="s">
        <v>227</v>
      </c>
      <c r="B99" s="31" t="s">
        <v>368</v>
      </c>
      <c r="C99" s="30" t="s">
        <v>3</v>
      </c>
      <c r="D99" s="7">
        <v>53</v>
      </c>
      <c r="E99" s="53">
        <v>60</v>
      </c>
      <c r="F99" s="53">
        <v>43.18</v>
      </c>
      <c r="G99" s="153">
        <f>F99/E99*100</f>
        <v>71.966666666666669</v>
      </c>
      <c r="H99" s="36"/>
    </row>
    <row r="100" spans="1:8" s="2" customFormat="1" ht="40.5" hidden="1" customHeight="1" outlineLevel="1" x14ac:dyDescent="0.25">
      <c r="A100" s="152" t="s">
        <v>230</v>
      </c>
      <c r="B100" s="31" t="s">
        <v>385</v>
      </c>
      <c r="C100" s="30" t="s">
        <v>79</v>
      </c>
      <c r="D100" s="7">
        <v>54</v>
      </c>
      <c r="E100" s="53">
        <v>100</v>
      </c>
      <c r="F100" s="53">
        <v>51</v>
      </c>
      <c r="G100" s="153">
        <f t="shared" ref="G100:G104" si="6">F100/E100*100</f>
        <v>51</v>
      </c>
      <c r="H100" s="51"/>
    </row>
    <row r="101" spans="1:8" s="2" customFormat="1" ht="25.5" hidden="1" outlineLevel="1" x14ac:dyDescent="0.25">
      <c r="A101" s="152" t="s">
        <v>236</v>
      </c>
      <c r="B101" s="31" t="s">
        <v>369</v>
      </c>
      <c r="C101" s="30" t="s">
        <v>370</v>
      </c>
      <c r="D101" s="7">
        <v>130.30000000000001</v>
      </c>
      <c r="E101" s="53">
        <v>6</v>
      </c>
      <c r="F101" s="53">
        <v>136.19999999999999</v>
      </c>
      <c r="G101" s="153">
        <f t="shared" si="6"/>
        <v>2270</v>
      </c>
      <c r="H101" s="36"/>
    </row>
    <row r="102" spans="1:8" s="2" customFormat="1" ht="38.25" hidden="1" outlineLevel="1" x14ac:dyDescent="0.25">
      <c r="A102" s="152" t="s">
        <v>237</v>
      </c>
      <c r="B102" s="31" t="s">
        <v>371</v>
      </c>
      <c r="C102" s="30" t="s">
        <v>372</v>
      </c>
      <c r="D102" s="7">
        <v>5</v>
      </c>
      <c r="E102" s="53">
        <v>5</v>
      </c>
      <c r="F102" s="53">
        <v>5</v>
      </c>
      <c r="G102" s="153">
        <f t="shared" si="6"/>
        <v>100</v>
      </c>
      <c r="H102" s="163"/>
    </row>
    <row r="103" spans="1:8" s="2" customFormat="1" ht="25.5" hidden="1" outlineLevel="1" x14ac:dyDescent="0.25">
      <c r="A103" s="152" t="s">
        <v>238</v>
      </c>
      <c r="B103" s="31" t="s">
        <v>373</v>
      </c>
      <c r="C103" s="30" t="s">
        <v>3</v>
      </c>
      <c r="D103" s="7">
        <v>93</v>
      </c>
      <c r="E103" s="53">
        <v>93</v>
      </c>
      <c r="F103" s="53">
        <v>98.8</v>
      </c>
      <c r="G103" s="293">
        <f t="shared" si="6"/>
        <v>106.23655913978493</v>
      </c>
      <c r="H103" s="163"/>
    </row>
    <row r="104" spans="1:8" s="2" customFormat="1" ht="38.25" hidden="1" outlineLevel="1" x14ac:dyDescent="0.25">
      <c r="A104" s="152" t="s">
        <v>514</v>
      </c>
      <c r="B104" s="31" t="s">
        <v>374</v>
      </c>
      <c r="C104" s="30" t="s">
        <v>372</v>
      </c>
      <c r="D104" s="7">
        <v>5</v>
      </c>
      <c r="E104" s="53">
        <v>5</v>
      </c>
      <c r="F104" s="53">
        <v>5</v>
      </c>
      <c r="G104" s="153">
        <f t="shared" si="6"/>
        <v>100</v>
      </c>
      <c r="H104" s="163"/>
    </row>
    <row r="105" spans="1:8" s="145" customFormat="1" ht="15.75" customHeight="1" collapsed="1" x14ac:dyDescent="0.25">
      <c r="A105" s="383" t="s">
        <v>494</v>
      </c>
      <c r="B105" s="384"/>
      <c r="C105" s="384"/>
      <c r="D105" s="384"/>
      <c r="E105" s="384"/>
      <c r="F105" s="384"/>
      <c r="G105" s="384"/>
      <c r="H105" s="385"/>
    </row>
    <row r="106" spans="1:8" s="2" customFormat="1" ht="24" hidden="1" customHeight="1" outlineLevel="1" x14ac:dyDescent="0.25">
      <c r="A106" s="151"/>
      <c r="B106" s="356" t="s">
        <v>496</v>
      </c>
      <c r="C106" s="356"/>
      <c r="D106" s="356"/>
      <c r="E106" s="356"/>
      <c r="F106" s="356"/>
      <c r="G106" s="356"/>
      <c r="H106" s="356"/>
    </row>
    <row r="107" spans="1:8" s="2" customFormat="1" ht="26.25" hidden="1" outlineLevel="1" x14ac:dyDescent="0.25">
      <c r="A107" s="303">
        <v>1</v>
      </c>
      <c r="B107" s="6" t="s">
        <v>495</v>
      </c>
      <c r="C107" s="90" t="s">
        <v>79</v>
      </c>
      <c r="D107" s="7">
        <v>550</v>
      </c>
      <c r="E107" s="53">
        <v>1200</v>
      </c>
      <c r="F107" s="53">
        <v>1042</v>
      </c>
      <c r="G107" s="167">
        <f>F107/E107*100</f>
        <v>86.833333333333329</v>
      </c>
      <c r="H107" s="168"/>
    </row>
    <row r="108" spans="1:8" s="2" customFormat="1" ht="15.75" hidden="1" customHeight="1" outlineLevel="1" x14ac:dyDescent="0.25">
      <c r="A108" s="129"/>
      <c r="B108" s="363" t="s">
        <v>497</v>
      </c>
      <c r="C108" s="363"/>
      <c r="D108" s="363"/>
      <c r="E108" s="363"/>
      <c r="F108" s="363"/>
      <c r="G108" s="363"/>
      <c r="H108" s="363"/>
    </row>
    <row r="109" spans="1:8" s="2" customFormat="1" ht="26.25" hidden="1" outlineLevel="1" x14ac:dyDescent="0.25">
      <c r="A109" s="303" t="s">
        <v>49</v>
      </c>
      <c r="B109" s="6" t="s">
        <v>568</v>
      </c>
      <c r="C109" s="90" t="s">
        <v>79</v>
      </c>
      <c r="D109" s="26">
        <v>52</v>
      </c>
      <c r="E109" s="109">
        <v>50</v>
      </c>
      <c r="F109" s="109">
        <v>47</v>
      </c>
      <c r="G109" s="167">
        <f>F109/E109*100</f>
        <v>94</v>
      </c>
      <c r="H109" s="6" t="s">
        <v>598</v>
      </c>
    </row>
    <row r="110" spans="1:8" s="2" customFormat="1" ht="26.25" hidden="1" outlineLevel="1" x14ac:dyDescent="0.25">
      <c r="A110" s="303" t="s">
        <v>50</v>
      </c>
      <c r="B110" s="6" t="s">
        <v>569</v>
      </c>
      <c r="C110" s="90" t="s">
        <v>79</v>
      </c>
      <c r="D110" s="26">
        <v>32</v>
      </c>
      <c r="E110" s="109">
        <v>23</v>
      </c>
      <c r="F110" s="109">
        <v>12</v>
      </c>
      <c r="G110" s="167">
        <f t="shared" ref="G110" si="7">F110/E110*100</f>
        <v>52.173913043478258</v>
      </c>
      <c r="H110" s="172" t="s">
        <v>597</v>
      </c>
    </row>
    <row r="111" spans="1:8" s="2" customFormat="1" ht="15.75" hidden="1" customHeight="1" outlineLevel="1" x14ac:dyDescent="0.25">
      <c r="A111" s="129"/>
      <c r="B111" s="363" t="s">
        <v>567</v>
      </c>
      <c r="C111" s="363"/>
      <c r="D111" s="363"/>
      <c r="E111" s="363"/>
      <c r="F111" s="363"/>
      <c r="G111" s="363"/>
      <c r="H111" s="363"/>
    </row>
    <row r="112" spans="1:8" s="2" customFormat="1" ht="26.25" hidden="1" outlineLevel="1" x14ac:dyDescent="0.25">
      <c r="A112" s="303" t="s">
        <v>168</v>
      </c>
      <c r="B112" s="6" t="s">
        <v>498</v>
      </c>
      <c r="C112" s="90" t="s">
        <v>79</v>
      </c>
      <c r="D112" s="164">
        <v>60</v>
      </c>
      <c r="E112" s="109">
        <v>60</v>
      </c>
      <c r="F112" s="109">
        <v>60</v>
      </c>
      <c r="G112" s="167">
        <f>F112/E112*100</f>
        <v>100</v>
      </c>
      <c r="H112" s="168"/>
    </row>
    <row r="113" spans="1:8" s="2" customFormat="1" ht="39" hidden="1" outlineLevel="1" x14ac:dyDescent="0.25">
      <c r="A113" s="303" t="s">
        <v>92</v>
      </c>
      <c r="B113" s="6" t="s">
        <v>520</v>
      </c>
      <c r="C113" s="90" t="s">
        <v>79</v>
      </c>
      <c r="D113" s="164">
        <v>95</v>
      </c>
      <c r="E113" s="109">
        <v>95</v>
      </c>
      <c r="F113" s="109">
        <v>95</v>
      </c>
      <c r="G113" s="167">
        <f>F113/E113*100</f>
        <v>100</v>
      </c>
      <c r="H113" s="168"/>
    </row>
    <row r="114" spans="1:8" s="2" customFormat="1" ht="15.75" customHeight="1" collapsed="1" x14ac:dyDescent="0.25">
      <c r="A114" s="372" t="s">
        <v>275</v>
      </c>
      <c r="B114" s="372"/>
      <c r="C114" s="372"/>
      <c r="D114" s="372"/>
      <c r="E114" s="372"/>
      <c r="F114" s="372"/>
      <c r="G114" s="372"/>
      <c r="H114" s="372"/>
    </row>
    <row r="115" spans="1:8" s="2" customFormat="1" ht="27.75" hidden="1" customHeight="1" outlineLevel="1" x14ac:dyDescent="0.25">
      <c r="A115" s="169"/>
      <c r="B115" s="360" t="s">
        <v>289</v>
      </c>
      <c r="C115" s="361"/>
      <c r="D115" s="361"/>
      <c r="E115" s="361"/>
      <c r="F115" s="361"/>
      <c r="G115" s="361"/>
      <c r="H115" s="362"/>
    </row>
    <row r="116" spans="1:8" s="2" customFormat="1" ht="42.75" hidden="1" customHeight="1" outlineLevel="1" x14ac:dyDescent="0.25">
      <c r="A116" s="133">
        <v>1</v>
      </c>
      <c r="B116" s="106" t="s">
        <v>276</v>
      </c>
      <c r="C116" s="305" t="s">
        <v>106</v>
      </c>
      <c r="D116" s="26">
        <v>34.06</v>
      </c>
      <c r="E116" s="109">
        <v>37.9</v>
      </c>
      <c r="F116" s="109">
        <v>37.9</v>
      </c>
      <c r="G116" s="164">
        <v>100</v>
      </c>
      <c r="H116" s="107"/>
    </row>
    <row r="117" spans="1:8" s="2" customFormat="1" ht="26.25" hidden="1" outlineLevel="1" x14ac:dyDescent="0.25">
      <c r="A117" s="133">
        <v>2</v>
      </c>
      <c r="B117" s="106" t="s">
        <v>277</v>
      </c>
      <c r="C117" s="305" t="s">
        <v>278</v>
      </c>
      <c r="D117" s="26">
        <v>50</v>
      </c>
      <c r="E117" s="109">
        <v>77</v>
      </c>
      <c r="F117" s="109">
        <v>77</v>
      </c>
      <c r="G117" s="170">
        <f t="shared" ref="G117:G120" si="8">F117/E117*100</f>
        <v>100</v>
      </c>
      <c r="H117" s="108"/>
    </row>
    <row r="118" spans="1:8" s="2" customFormat="1" ht="39" hidden="1" outlineLevel="1" x14ac:dyDescent="0.25">
      <c r="A118" s="133">
        <v>3</v>
      </c>
      <c r="B118" s="106" t="s">
        <v>279</v>
      </c>
      <c r="C118" s="305" t="s">
        <v>110</v>
      </c>
      <c r="D118" s="26">
        <v>646</v>
      </c>
      <c r="E118" s="109">
        <v>640</v>
      </c>
      <c r="F118" s="109">
        <v>653</v>
      </c>
      <c r="G118" s="170">
        <f t="shared" si="8"/>
        <v>102.03125</v>
      </c>
      <c r="H118" s="108"/>
    </row>
    <row r="119" spans="1:8" s="2" customFormat="1" ht="26.25" hidden="1" outlineLevel="1" x14ac:dyDescent="0.25">
      <c r="A119" s="133">
        <v>4</v>
      </c>
      <c r="B119" s="106" t="s">
        <v>280</v>
      </c>
      <c r="C119" s="305" t="s">
        <v>278</v>
      </c>
      <c r="D119" s="26">
        <v>1</v>
      </c>
      <c r="E119" s="109">
        <v>1</v>
      </c>
      <c r="F119" s="109">
        <v>1</v>
      </c>
      <c r="G119" s="164">
        <f t="shared" si="8"/>
        <v>100</v>
      </c>
      <c r="H119" s="107"/>
    </row>
    <row r="120" spans="1:8" s="2" customFormat="1" hidden="1" outlineLevel="1" x14ac:dyDescent="0.25">
      <c r="A120" s="133">
        <v>5</v>
      </c>
      <c r="B120" s="106" t="s">
        <v>281</v>
      </c>
      <c r="C120" s="305" t="s">
        <v>110</v>
      </c>
      <c r="D120" s="26">
        <v>122</v>
      </c>
      <c r="E120" s="109">
        <v>250</v>
      </c>
      <c r="F120" s="109">
        <v>250</v>
      </c>
      <c r="G120" s="170">
        <f t="shared" si="8"/>
        <v>100</v>
      </c>
      <c r="H120" s="171"/>
    </row>
    <row r="121" spans="1:8" s="2" customFormat="1" hidden="1" outlineLevel="1" x14ac:dyDescent="0.25">
      <c r="A121" s="169"/>
      <c r="B121" s="360" t="s">
        <v>282</v>
      </c>
      <c r="C121" s="361"/>
      <c r="D121" s="361"/>
      <c r="E121" s="361"/>
      <c r="F121" s="361"/>
      <c r="G121" s="361"/>
      <c r="H121" s="362"/>
    </row>
    <row r="122" spans="1:8" s="2" customFormat="1" ht="26.25" hidden="1" outlineLevel="1" x14ac:dyDescent="0.25">
      <c r="A122" s="133" t="s">
        <v>49</v>
      </c>
      <c r="B122" s="106" t="s">
        <v>283</v>
      </c>
      <c r="C122" s="305" t="s">
        <v>106</v>
      </c>
      <c r="D122" s="172">
        <v>100</v>
      </c>
      <c r="E122" s="173">
        <v>100</v>
      </c>
      <c r="F122" s="173">
        <v>100</v>
      </c>
      <c r="G122" s="172">
        <f>F122/E122*100</f>
        <v>100</v>
      </c>
      <c r="H122" s="174"/>
    </row>
    <row r="123" spans="1:8" s="2" customFormat="1" hidden="1" outlineLevel="1" x14ac:dyDescent="0.25">
      <c r="A123" s="175"/>
      <c r="B123" s="360" t="s">
        <v>538</v>
      </c>
      <c r="C123" s="361"/>
      <c r="D123" s="361"/>
      <c r="E123" s="361"/>
      <c r="F123" s="361"/>
      <c r="G123" s="361"/>
      <c r="H123" s="362"/>
    </row>
    <row r="124" spans="1:8" s="2" customFormat="1" hidden="1" outlineLevel="1" x14ac:dyDescent="0.25">
      <c r="A124" s="87" t="s">
        <v>90</v>
      </c>
      <c r="B124" s="304" t="s">
        <v>284</v>
      </c>
      <c r="C124" s="303" t="s">
        <v>278</v>
      </c>
      <c r="D124" s="172">
        <v>1</v>
      </c>
      <c r="E124" s="173">
        <v>1</v>
      </c>
      <c r="F124" s="173">
        <v>1</v>
      </c>
      <c r="G124" s="172">
        <f>F124/E124*100</f>
        <v>100</v>
      </c>
      <c r="H124" s="176"/>
    </row>
    <row r="125" spans="1:8" s="2" customFormat="1" ht="25.5" hidden="1" outlineLevel="1" x14ac:dyDescent="0.25">
      <c r="A125" s="87" t="s">
        <v>288</v>
      </c>
      <c r="B125" s="304" t="s">
        <v>285</v>
      </c>
      <c r="C125" s="303" t="s">
        <v>278</v>
      </c>
      <c r="D125" s="172">
        <v>50</v>
      </c>
      <c r="E125" s="173">
        <v>77</v>
      </c>
      <c r="F125" s="173">
        <v>77</v>
      </c>
      <c r="G125" s="167">
        <f t="shared" ref="G125" si="9">F125/E125*100</f>
        <v>100</v>
      </c>
      <c r="H125" s="6"/>
    </row>
    <row r="126" spans="1:8" s="2" customFormat="1" hidden="1" outlineLevel="1" x14ac:dyDescent="0.25">
      <c r="A126" s="175"/>
      <c r="B126" s="360" t="s">
        <v>539</v>
      </c>
      <c r="C126" s="361"/>
      <c r="D126" s="361"/>
      <c r="E126" s="361"/>
      <c r="F126" s="361"/>
      <c r="G126" s="361"/>
      <c r="H126" s="362"/>
    </row>
    <row r="127" spans="1:8" s="2" customFormat="1" ht="27.75" hidden="1" customHeight="1" outlineLevel="1" x14ac:dyDescent="0.25">
      <c r="A127" s="87" t="s">
        <v>94</v>
      </c>
      <c r="B127" s="89" t="s">
        <v>286</v>
      </c>
      <c r="C127" s="303" t="s">
        <v>110</v>
      </c>
      <c r="D127" s="172">
        <v>0</v>
      </c>
      <c r="E127" s="173">
        <v>0</v>
      </c>
      <c r="F127" s="173">
        <v>0</v>
      </c>
      <c r="G127" s="172">
        <v>0</v>
      </c>
      <c r="H127" s="364" t="s">
        <v>596</v>
      </c>
    </row>
    <row r="128" spans="1:8" s="2" customFormat="1" ht="26.25" hidden="1" outlineLevel="1" x14ac:dyDescent="0.25">
      <c r="A128" s="87" t="s">
        <v>97</v>
      </c>
      <c r="B128" s="89" t="s">
        <v>287</v>
      </c>
      <c r="C128" s="303" t="s">
        <v>110</v>
      </c>
      <c r="D128" s="172">
        <v>0</v>
      </c>
      <c r="E128" s="173">
        <v>0</v>
      </c>
      <c r="F128" s="173">
        <v>0</v>
      </c>
      <c r="G128" s="164">
        <v>0</v>
      </c>
      <c r="H128" s="365"/>
    </row>
    <row r="129" spans="1:8" s="2" customFormat="1" hidden="1" outlineLevel="1" x14ac:dyDescent="0.25">
      <c r="A129" s="175"/>
      <c r="B129" s="360" t="s">
        <v>541</v>
      </c>
      <c r="C129" s="361"/>
      <c r="D129" s="361"/>
      <c r="E129" s="361"/>
      <c r="F129" s="361"/>
      <c r="G129" s="361"/>
      <c r="H129" s="362"/>
    </row>
    <row r="130" spans="1:8" s="2" customFormat="1" ht="39" hidden="1" outlineLevel="1" x14ac:dyDescent="0.25">
      <c r="A130" s="99" t="s">
        <v>101</v>
      </c>
      <c r="B130" s="89" t="s">
        <v>279</v>
      </c>
      <c r="C130" s="303" t="s">
        <v>110</v>
      </c>
      <c r="D130" s="164">
        <v>646</v>
      </c>
      <c r="E130" s="53">
        <v>640</v>
      </c>
      <c r="F130" s="53">
        <v>653</v>
      </c>
      <c r="G130" s="170">
        <f>F130/E130*100</f>
        <v>102.03125</v>
      </c>
      <c r="H130" s="6"/>
    </row>
    <row r="131" spans="1:8" s="2" customFormat="1" hidden="1" outlineLevel="1" x14ac:dyDescent="0.25">
      <c r="A131" s="99" t="s">
        <v>230</v>
      </c>
      <c r="B131" s="89" t="s">
        <v>540</v>
      </c>
      <c r="C131" s="303" t="s">
        <v>110</v>
      </c>
      <c r="D131" s="164">
        <v>23</v>
      </c>
      <c r="E131" s="53">
        <v>32</v>
      </c>
      <c r="F131" s="53">
        <v>32</v>
      </c>
      <c r="G131" s="170">
        <f>F131/E131*100</f>
        <v>100</v>
      </c>
      <c r="H131" s="6"/>
    </row>
    <row r="132" spans="1:8" s="2" customFormat="1" ht="15.75" customHeight="1" collapsed="1" x14ac:dyDescent="0.25">
      <c r="A132" s="383" t="s">
        <v>650</v>
      </c>
      <c r="B132" s="384"/>
      <c r="C132" s="384"/>
      <c r="D132" s="384"/>
      <c r="E132" s="384"/>
      <c r="F132" s="384"/>
      <c r="G132" s="384"/>
      <c r="H132" s="385"/>
    </row>
    <row r="133" spans="1:8" s="2" customFormat="1" hidden="1" outlineLevel="1" x14ac:dyDescent="0.25">
      <c r="A133" s="303"/>
      <c r="B133" s="333" t="s">
        <v>472</v>
      </c>
      <c r="C133" s="334"/>
      <c r="D133" s="334"/>
      <c r="E133" s="334"/>
      <c r="F133" s="334"/>
      <c r="G133" s="334"/>
      <c r="H133" s="335"/>
    </row>
    <row r="134" spans="1:8" s="2" customFormat="1" ht="25.5" hidden="1" outlineLevel="1" x14ac:dyDescent="0.25">
      <c r="A134" s="134" t="s">
        <v>491</v>
      </c>
      <c r="B134" s="177" t="s">
        <v>570</v>
      </c>
      <c r="C134" s="41" t="s">
        <v>186</v>
      </c>
      <c r="D134" s="103">
        <v>298.02</v>
      </c>
      <c r="E134" s="58">
        <v>268</v>
      </c>
      <c r="F134" s="58">
        <v>272.06325805803124</v>
      </c>
      <c r="G134" s="153">
        <f>F134/E134*100</f>
        <v>101.51614106642957</v>
      </c>
      <c r="H134" s="178"/>
    </row>
    <row r="135" spans="1:8" s="2" customFormat="1" ht="51" hidden="1" outlineLevel="1" x14ac:dyDescent="0.25">
      <c r="A135" s="99" t="s">
        <v>51</v>
      </c>
      <c r="B135" s="179" t="s">
        <v>473</v>
      </c>
      <c r="C135" s="41" t="s">
        <v>3</v>
      </c>
      <c r="D135" s="103">
        <v>11.01</v>
      </c>
      <c r="E135" s="57">
        <v>9.7799999999999994</v>
      </c>
      <c r="F135" s="53">
        <v>10.02</v>
      </c>
      <c r="G135" s="153">
        <f>F135/E135*100</f>
        <v>102.45398773006136</v>
      </c>
      <c r="H135" s="36"/>
    </row>
    <row r="136" spans="1:8" s="2" customFormat="1" ht="26.25" hidden="1" outlineLevel="1" x14ac:dyDescent="0.25">
      <c r="A136" s="99" t="s">
        <v>53</v>
      </c>
      <c r="B136" s="179" t="s">
        <v>474</v>
      </c>
      <c r="C136" s="41" t="s">
        <v>475</v>
      </c>
      <c r="D136" s="103">
        <v>1603000</v>
      </c>
      <c r="E136" s="180">
        <v>1588946.7</v>
      </c>
      <c r="F136" s="100">
        <v>541300</v>
      </c>
      <c r="G136" s="153">
        <f>F136/E136*100</f>
        <v>34.066592667960485</v>
      </c>
      <c r="H136" s="36" t="s">
        <v>636</v>
      </c>
    </row>
    <row r="137" spans="1:8" s="2" customFormat="1" ht="25.5" hidden="1" customHeight="1" outlineLevel="1" x14ac:dyDescent="0.25">
      <c r="A137" s="99" t="s">
        <v>54</v>
      </c>
      <c r="B137" s="179" t="s">
        <v>476</v>
      </c>
      <c r="C137" s="41" t="s">
        <v>2</v>
      </c>
      <c r="D137" s="103">
        <v>455900</v>
      </c>
      <c r="E137" s="104">
        <v>547781.4</v>
      </c>
      <c r="F137" s="100">
        <v>621500</v>
      </c>
      <c r="G137" s="153">
        <f t="shared" ref="G137" si="10">F137/E137*100</f>
        <v>113.4576676024414</v>
      </c>
      <c r="H137" s="160"/>
    </row>
    <row r="138" spans="1:8" s="2" customFormat="1" ht="16.5" hidden="1" customHeight="1" outlineLevel="1" x14ac:dyDescent="0.25">
      <c r="A138" s="303"/>
      <c r="B138" s="402" t="s">
        <v>477</v>
      </c>
      <c r="C138" s="403"/>
      <c r="D138" s="403"/>
      <c r="E138" s="403"/>
      <c r="F138" s="403"/>
      <c r="G138" s="403"/>
      <c r="H138" s="404"/>
    </row>
    <row r="139" spans="1:8" s="2" customFormat="1" ht="16.5" hidden="1" customHeight="1" outlineLevel="1" x14ac:dyDescent="0.25">
      <c r="A139" s="303"/>
      <c r="B139" s="333" t="s">
        <v>478</v>
      </c>
      <c r="C139" s="334"/>
      <c r="D139" s="334"/>
      <c r="E139" s="334"/>
      <c r="F139" s="334"/>
      <c r="G139" s="334"/>
      <c r="H139" s="335"/>
    </row>
    <row r="140" spans="1:8" s="2" customFormat="1" ht="39" hidden="1" outlineLevel="1" x14ac:dyDescent="0.25">
      <c r="A140" s="88" t="s">
        <v>49</v>
      </c>
      <c r="B140" s="92" t="s">
        <v>479</v>
      </c>
      <c r="C140" s="89" t="s">
        <v>186</v>
      </c>
      <c r="D140" s="39">
        <v>2</v>
      </c>
      <c r="E140" s="53">
        <v>0</v>
      </c>
      <c r="F140" s="53">
        <v>0</v>
      </c>
      <c r="G140" s="153">
        <v>0</v>
      </c>
      <c r="H140" s="368" t="s">
        <v>635</v>
      </c>
    </row>
    <row r="141" spans="1:8" s="2" customFormat="1" ht="39" hidden="1" outlineLevel="1" x14ac:dyDescent="0.25">
      <c r="A141" s="88" t="s">
        <v>50</v>
      </c>
      <c r="B141" s="92" t="s">
        <v>480</v>
      </c>
      <c r="C141" s="89" t="s">
        <v>186</v>
      </c>
      <c r="D141" s="39">
        <v>5</v>
      </c>
      <c r="E141" s="53">
        <v>1</v>
      </c>
      <c r="F141" s="53">
        <v>0</v>
      </c>
      <c r="G141" s="153">
        <f t="shared" ref="G141:G144" si="11">F141/E141*100</f>
        <v>0</v>
      </c>
      <c r="H141" s="369"/>
    </row>
    <row r="142" spans="1:8" s="2" customFormat="1" ht="25.5" hidden="1" outlineLevel="1" x14ac:dyDescent="0.25">
      <c r="A142" s="88" t="s">
        <v>151</v>
      </c>
      <c r="B142" s="74" t="s">
        <v>481</v>
      </c>
      <c r="C142" s="89" t="s">
        <v>186</v>
      </c>
      <c r="D142" s="39">
        <v>0</v>
      </c>
      <c r="E142" s="53">
        <v>3</v>
      </c>
      <c r="F142" s="53">
        <v>0</v>
      </c>
      <c r="G142" s="153">
        <f t="shared" si="11"/>
        <v>0</v>
      </c>
      <c r="H142" s="369"/>
    </row>
    <row r="143" spans="1:8" s="2" customFormat="1" ht="25.5" hidden="1" outlineLevel="1" x14ac:dyDescent="0.25">
      <c r="A143" s="88" t="s">
        <v>152</v>
      </c>
      <c r="B143" s="74" t="s">
        <v>482</v>
      </c>
      <c r="C143" s="89" t="s">
        <v>483</v>
      </c>
      <c r="D143" s="39">
        <v>2.2799999999999998</v>
      </c>
      <c r="E143" s="53">
        <v>0</v>
      </c>
      <c r="F143" s="53">
        <v>0</v>
      </c>
      <c r="G143" s="153">
        <v>0</v>
      </c>
      <c r="H143" s="369"/>
    </row>
    <row r="144" spans="1:8" s="2" customFormat="1" ht="38.25" hidden="1" outlineLevel="1" x14ac:dyDescent="0.25">
      <c r="A144" s="88" t="s">
        <v>153</v>
      </c>
      <c r="B144" s="74" t="s">
        <v>484</v>
      </c>
      <c r="C144" s="89" t="s">
        <v>186</v>
      </c>
      <c r="D144" s="39">
        <v>0</v>
      </c>
      <c r="E144" s="53">
        <v>1</v>
      </c>
      <c r="F144" s="53">
        <v>0</v>
      </c>
      <c r="G144" s="153">
        <f t="shared" si="11"/>
        <v>0</v>
      </c>
      <c r="H144" s="370"/>
    </row>
    <row r="145" spans="1:8" s="2" customFormat="1" ht="15.75" hidden="1" customHeight="1" outlineLevel="1" x14ac:dyDescent="0.25">
      <c r="A145" s="131"/>
      <c r="B145" s="333" t="s">
        <v>485</v>
      </c>
      <c r="C145" s="334"/>
      <c r="D145" s="334"/>
      <c r="E145" s="334"/>
      <c r="F145" s="334"/>
      <c r="G145" s="334"/>
      <c r="H145" s="335"/>
    </row>
    <row r="146" spans="1:8" s="2" customFormat="1" hidden="1" outlineLevel="1" x14ac:dyDescent="0.25">
      <c r="A146" s="132"/>
      <c r="B146" s="333" t="s">
        <v>486</v>
      </c>
      <c r="C146" s="334"/>
      <c r="D146" s="334"/>
      <c r="E146" s="334"/>
      <c r="F146" s="334"/>
      <c r="G146" s="334"/>
      <c r="H146" s="335"/>
    </row>
    <row r="147" spans="1:8" s="2" customFormat="1" ht="39" hidden="1" outlineLevel="1" x14ac:dyDescent="0.25">
      <c r="A147" s="87" t="s">
        <v>168</v>
      </c>
      <c r="B147" s="74" t="s">
        <v>487</v>
      </c>
      <c r="C147" s="86" t="s">
        <v>3</v>
      </c>
      <c r="D147" s="81">
        <v>925.88</v>
      </c>
      <c r="E147" s="101">
        <v>961.3</v>
      </c>
      <c r="F147" s="102">
        <v>814.84</v>
      </c>
      <c r="G147" s="294">
        <f>F147/E147*100</f>
        <v>84.764381566628529</v>
      </c>
      <c r="H147" s="36" t="s">
        <v>637</v>
      </c>
    </row>
    <row r="148" spans="1:8" s="2" customFormat="1" hidden="1" outlineLevel="1" x14ac:dyDescent="0.25">
      <c r="A148" s="87" t="s">
        <v>92</v>
      </c>
      <c r="B148" s="89" t="s">
        <v>488</v>
      </c>
      <c r="C148" s="303" t="s">
        <v>192</v>
      </c>
      <c r="D148" s="98">
        <v>547.89</v>
      </c>
      <c r="E148" s="102">
        <v>463.14</v>
      </c>
      <c r="F148" s="53">
        <v>462.4</v>
      </c>
      <c r="G148" s="153">
        <f>F148/E148*100</f>
        <v>99.840221099451568</v>
      </c>
      <c r="H148" s="165"/>
    </row>
    <row r="149" spans="1:8" s="2" customFormat="1" ht="26.25" hidden="1" outlineLevel="1" x14ac:dyDescent="0.25">
      <c r="A149" s="99" t="s">
        <v>169</v>
      </c>
      <c r="B149" s="181" t="s">
        <v>557</v>
      </c>
      <c r="C149" s="303" t="s">
        <v>254</v>
      </c>
      <c r="D149" s="156">
        <v>181911</v>
      </c>
      <c r="E149" s="53">
        <v>168692.7</v>
      </c>
      <c r="F149" s="53">
        <v>170789.16</v>
      </c>
      <c r="G149" s="153">
        <f>F149/E149*100</f>
        <v>101.24276865566797</v>
      </c>
      <c r="H149" s="160"/>
    </row>
    <row r="150" spans="1:8" s="2" customFormat="1" ht="14.25" hidden="1" customHeight="1" outlineLevel="1" x14ac:dyDescent="0.25">
      <c r="A150" s="130"/>
      <c r="B150" s="333" t="s">
        <v>573</v>
      </c>
      <c r="C150" s="334"/>
      <c r="D150" s="334"/>
      <c r="E150" s="334"/>
      <c r="F150" s="334"/>
      <c r="G150" s="334"/>
      <c r="H150" s="335"/>
    </row>
    <row r="151" spans="1:8" s="2" customFormat="1" hidden="1" outlineLevel="1" x14ac:dyDescent="0.25">
      <c r="A151" s="99" t="s">
        <v>491</v>
      </c>
      <c r="B151" s="31" t="s">
        <v>489</v>
      </c>
      <c r="C151" s="303" t="s">
        <v>490</v>
      </c>
      <c r="D151" s="156">
        <v>77</v>
      </c>
      <c r="E151" s="102">
        <v>77</v>
      </c>
      <c r="F151" s="102">
        <v>77</v>
      </c>
      <c r="G151" s="153">
        <f>F151/E151*100</f>
        <v>100</v>
      </c>
      <c r="H151" s="160"/>
    </row>
    <row r="152" spans="1:8" s="145" customFormat="1" ht="15.75" customHeight="1" collapsed="1" x14ac:dyDescent="0.25">
      <c r="A152" s="366" t="s">
        <v>202</v>
      </c>
      <c r="B152" s="367"/>
      <c r="C152" s="367"/>
      <c r="D152" s="367"/>
      <c r="E152" s="367"/>
      <c r="F152" s="367"/>
      <c r="G152" s="367"/>
      <c r="H152" s="367"/>
    </row>
    <row r="153" spans="1:8" s="2" customFormat="1" ht="18" hidden="1" customHeight="1" outlineLevel="1" x14ac:dyDescent="0.25">
      <c r="A153" s="152"/>
      <c r="B153" s="348" t="s">
        <v>203</v>
      </c>
      <c r="C153" s="349"/>
      <c r="D153" s="349"/>
      <c r="E153" s="349"/>
      <c r="F153" s="349"/>
      <c r="G153" s="349"/>
      <c r="H153" s="350"/>
    </row>
    <row r="154" spans="1:8" s="2" customFormat="1" ht="53.25" hidden="1" customHeight="1" outlineLevel="1" x14ac:dyDescent="0.25">
      <c r="A154" s="29" t="s">
        <v>204</v>
      </c>
      <c r="B154" s="46" t="s">
        <v>517</v>
      </c>
      <c r="C154" s="29" t="s">
        <v>205</v>
      </c>
      <c r="D154" s="15">
        <v>4130</v>
      </c>
      <c r="E154" s="53">
        <v>4142</v>
      </c>
      <c r="F154" s="53">
        <v>4142</v>
      </c>
      <c r="G154" s="156">
        <f>F154/E154*100</f>
        <v>100</v>
      </c>
      <c r="H154" s="160"/>
    </row>
    <row r="155" spans="1:8" s="2" customFormat="1" ht="40.5" hidden="1" customHeight="1" outlineLevel="1" x14ac:dyDescent="0.25">
      <c r="A155" s="29" t="s">
        <v>206</v>
      </c>
      <c r="B155" s="46" t="s">
        <v>207</v>
      </c>
      <c r="C155" s="29" t="s">
        <v>3</v>
      </c>
      <c r="D155" s="15">
        <v>86.5</v>
      </c>
      <c r="E155" s="53">
        <v>87.2</v>
      </c>
      <c r="F155" s="53">
        <v>85.8</v>
      </c>
      <c r="G155" s="153">
        <f>F155/E155*100</f>
        <v>98.394495412844023</v>
      </c>
      <c r="H155" s="160"/>
    </row>
    <row r="156" spans="1:8" s="2" customFormat="1" ht="51" hidden="1" outlineLevel="1" x14ac:dyDescent="0.25">
      <c r="A156" s="29" t="s">
        <v>208</v>
      </c>
      <c r="B156" s="11" t="s">
        <v>217</v>
      </c>
      <c r="C156" s="29" t="s">
        <v>205</v>
      </c>
      <c r="D156" s="15">
        <v>176.8</v>
      </c>
      <c r="E156" s="53">
        <v>176.8</v>
      </c>
      <c r="F156" s="53">
        <v>176.8</v>
      </c>
      <c r="G156" s="37">
        <f t="shared" ref="G156:G157" si="12">F156/E156*100</f>
        <v>100</v>
      </c>
      <c r="H156" s="36"/>
    </row>
    <row r="157" spans="1:8" s="2" customFormat="1" ht="51" hidden="1" outlineLevel="1" x14ac:dyDescent="0.25">
      <c r="A157" s="29" t="s">
        <v>208</v>
      </c>
      <c r="B157" s="11" t="s">
        <v>209</v>
      </c>
      <c r="C157" s="29" t="s">
        <v>3</v>
      </c>
      <c r="D157" s="15">
        <v>2.4</v>
      </c>
      <c r="E157" s="53">
        <v>7.2</v>
      </c>
      <c r="F157" s="53">
        <v>7.2</v>
      </c>
      <c r="G157" s="37">
        <f t="shared" si="12"/>
        <v>100</v>
      </c>
      <c r="H157" s="160"/>
    </row>
    <row r="158" spans="1:8" s="2" customFormat="1" ht="15.75" hidden="1" customHeight="1" outlineLevel="1" x14ac:dyDescent="0.25">
      <c r="A158" s="152"/>
      <c r="B158" s="348" t="s">
        <v>210</v>
      </c>
      <c r="C158" s="349"/>
      <c r="D158" s="349"/>
      <c r="E158" s="349"/>
      <c r="F158" s="349"/>
      <c r="G158" s="349"/>
      <c r="H158" s="350"/>
    </row>
    <row r="159" spans="1:8" s="2" customFormat="1" ht="15.75" hidden="1" customHeight="1" outlineLevel="1" x14ac:dyDescent="0.25">
      <c r="A159" s="152"/>
      <c r="B159" s="348" t="s">
        <v>211</v>
      </c>
      <c r="C159" s="349"/>
      <c r="D159" s="349"/>
      <c r="E159" s="349"/>
      <c r="F159" s="349"/>
      <c r="G159" s="349"/>
      <c r="H159" s="350"/>
    </row>
    <row r="160" spans="1:8" s="2" customFormat="1" ht="51" hidden="1" outlineLevel="1" x14ac:dyDescent="0.25">
      <c r="A160" s="125" t="s">
        <v>49</v>
      </c>
      <c r="B160" s="182" t="s">
        <v>212</v>
      </c>
      <c r="C160" s="29" t="s">
        <v>205</v>
      </c>
      <c r="D160" s="15">
        <v>4130</v>
      </c>
      <c r="E160" s="53">
        <v>4142</v>
      </c>
      <c r="F160" s="53">
        <v>4142</v>
      </c>
      <c r="G160" s="156">
        <f>F160/E160*100</f>
        <v>100</v>
      </c>
      <c r="H160" s="160"/>
    </row>
    <row r="161" spans="1:8" s="2" customFormat="1" ht="27" hidden="1" customHeight="1" outlineLevel="1" x14ac:dyDescent="0.25">
      <c r="A161" s="152"/>
      <c r="B161" s="348" t="s">
        <v>213</v>
      </c>
      <c r="C161" s="349"/>
      <c r="D161" s="349"/>
      <c r="E161" s="349"/>
      <c r="F161" s="349"/>
      <c r="G161" s="349"/>
      <c r="H161" s="350"/>
    </row>
    <row r="162" spans="1:8" s="2" customFormat="1" ht="25.5" hidden="1" outlineLevel="1" x14ac:dyDescent="0.25">
      <c r="A162" s="29" t="s">
        <v>50</v>
      </c>
      <c r="B162" s="28" t="s">
        <v>214</v>
      </c>
      <c r="C162" s="29" t="s">
        <v>205</v>
      </c>
      <c r="D162" s="34">
        <v>3599</v>
      </c>
      <c r="E162" s="60">
        <v>3615</v>
      </c>
      <c r="F162" s="60">
        <v>3552</v>
      </c>
      <c r="G162" s="153">
        <f>F162/E162*100</f>
        <v>98.257261410788374</v>
      </c>
      <c r="H162" s="160"/>
    </row>
    <row r="163" spans="1:8" s="2" customFormat="1" hidden="1" outlineLevel="1" x14ac:dyDescent="0.25">
      <c r="A163" s="152"/>
      <c r="B163" s="348" t="s">
        <v>215</v>
      </c>
      <c r="C163" s="349"/>
      <c r="D163" s="349"/>
      <c r="E163" s="349"/>
      <c r="F163" s="349"/>
      <c r="G163" s="349"/>
      <c r="H163" s="350"/>
    </row>
    <row r="164" spans="1:8" s="2" customFormat="1" hidden="1" outlineLevel="1" x14ac:dyDescent="0.25">
      <c r="A164" s="152"/>
      <c r="B164" s="348" t="s">
        <v>216</v>
      </c>
      <c r="C164" s="349"/>
      <c r="D164" s="349"/>
      <c r="E164" s="349"/>
      <c r="F164" s="349"/>
      <c r="G164" s="349"/>
      <c r="H164" s="350"/>
    </row>
    <row r="165" spans="1:8" s="2" customFormat="1" ht="51" hidden="1" outlineLevel="1" x14ac:dyDescent="0.25">
      <c r="A165" s="29" t="s">
        <v>168</v>
      </c>
      <c r="B165" s="11" t="s">
        <v>217</v>
      </c>
      <c r="C165" s="29" t="s">
        <v>205</v>
      </c>
      <c r="D165" s="15">
        <v>176.8</v>
      </c>
      <c r="E165" s="53">
        <v>176.8</v>
      </c>
      <c r="F165" s="53">
        <v>176.8</v>
      </c>
      <c r="G165" s="153">
        <f>F165/E165*100</f>
        <v>100</v>
      </c>
      <c r="H165" s="183"/>
    </row>
    <row r="166" spans="1:8" s="2" customFormat="1" ht="25.5" hidden="1" outlineLevel="1" x14ac:dyDescent="0.25">
      <c r="A166" s="29" t="s">
        <v>92</v>
      </c>
      <c r="B166" s="28" t="s">
        <v>651</v>
      </c>
      <c r="C166" s="29" t="s">
        <v>218</v>
      </c>
      <c r="D166" s="34">
        <v>4294.5</v>
      </c>
      <c r="E166" s="60">
        <v>5042</v>
      </c>
      <c r="F166" s="60">
        <v>5042</v>
      </c>
      <c r="G166" s="153">
        <f>F166/E166*100</f>
        <v>100</v>
      </c>
      <c r="H166" s="160"/>
    </row>
    <row r="167" spans="1:8" s="2" customFormat="1" hidden="1" outlineLevel="1" x14ac:dyDescent="0.25">
      <c r="A167" s="29"/>
      <c r="B167" s="396" t="s">
        <v>245</v>
      </c>
      <c r="C167" s="397"/>
      <c r="D167" s="397"/>
      <c r="E167" s="397"/>
      <c r="F167" s="397"/>
      <c r="G167" s="397"/>
      <c r="H167" s="398"/>
    </row>
    <row r="168" spans="1:8" s="2" customFormat="1" ht="15.75" hidden="1" outlineLevel="1" x14ac:dyDescent="0.25">
      <c r="A168" s="125" t="s">
        <v>169</v>
      </c>
      <c r="B168" s="28" t="s">
        <v>246</v>
      </c>
      <c r="C168" s="184" t="s">
        <v>247</v>
      </c>
      <c r="D168" s="185">
        <v>0</v>
      </c>
      <c r="E168" s="58">
        <v>4</v>
      </c>
      <c r="F168" s="58">
        <v>7</v>
      </c>
      <c r="G168" s="147">
        <f>E168/F168*100</f>
        <v>57.142857142857139</v>
      </c>
      <c r="H168" s="160"/>
    </row>
    <row r="169" spans="1:8" s="2" customFormat="1" ht="15.75" hidden="1" outlineLevel="1" x14ac:dyDescent="0.25">
      <c r="A169" s="125" t="s">
        <v>248</v>
      </c>
      <c r="B169" s="28" t="s">
        <v>249</v>
      </c>
      <c r="C169" s="184" t="s">
        <v>79</v>
      </c>
      <c r="D169" s="185">
        <v>0</v>
      </c>
      <c r="E169" s="58">
        <v>4</v>
      </c>
      <c r="F169" s="58">
        <v>7</v>
      </c>
      <c r="G169" s="147">
        <f>E169/F169*100</f>
        <v>57.142857142857139</v>
      </c>
      <c r="H169" s="160"/>
    </row>
    <row r="170" spans="1:8" s="2" customFormat="1" hidden="1" outlineLevel="1" x14ac:dyDescent="0.25">
      <c r="A170" s="152"/>
      <c r="B170" s="348" t="s">
        <v>220</v>
      </c>
      <c r="C170" s="349"/>
      <c r="D170" s="349"/>
      <c r="E170" s="349"/>
      <c r="F170" s="349"/>
      <c r="G170" s="349"/>
      <c r="H170" s="350"/>
    </row>
    <row r="171" spans="1:8" s="2" customFormat="1" hidden="1" outlineLevel="1" x14ac:dyDescent="0.25">
      <c r="A171" s="152"/>
      <c r="B171" s="348" t="s">
        <v>219</v>
      </c>
      <c r="C171" s="349"/>
      <c r="D171" s="349"/>
      <c r="E171" s="349"/>
      <c r="F171" s="349"/>
      <c r="G171" s="349"/>
      <c r="H171" s="350"/>
    </row>
    <row r="172" spans="1:8" s="2" customFormat="1" ht="41.25" hidden="1" customHeight="1" outlineLevel="1" x14ac:dyDescent="0.25">
      <c r="A172" s="29" t="s">
        <v>170</v>
      </c>
      <c r="B172" s="46" t="s">
        <v>221</v>
      </c>
      <c r="C172" s="29" t="s">
        <v>3</v>
      </c>
      <c r="D172" s="15">
        <v>100</v>
      </c>
      <c r="E172" s="53">
        <v>100</v>
      </c>
      <c r="F172" s="53">
        <v>100</v>
      </c>
      <c r="G172" s="16">
        <f>F172/E172*100</f>
        <v>100</v>
      </c>
      <c r="H172" s="33"/>
    </row>
    <row r="173" spans="1:8" s="2" customFormat="1" ht="26.25" hidden="1" outlineLevel="1" x14ac:dyDescent="0.25">
      <c r="A173" s="29" t="s">
        <v>171</v>
      </c>
      <c r="B173" s="46" t="s">
        <v>222</v>
      </c>
      <c r="C173" s="29" t="s">
        <v>3</v>
      </c>
      <c r="D173" s="15">
        <v>100</v>
      </c>
      <c r="E173" s="53">
        <v>100</v>
      </c>
      <c r="F173" s="53">
        <v>100</v>
      </c>
      <c r="G173" s="16">
        <f>F173/E173*100</f>
        <v>100</v>
      </c>
      <c r="H173" s="160"/>
    </row>
    <row r="174" spans="1:8" s="2" customFormat="1" hidden="1" outlineLevel="1" x14ac:dyDescent="0.25">
      <c r="A174" s="152"/>
      <c r="B174" s="348" t="s">
        <v>223</v>
      </c>
      <c r="C174" s="349"/>
      <c r="D174" s="349"/>
      <c r="E174" s="349"/>
      <c r="F174" s="349"/>
      <c r="G174" s="349"/>
      <c r="H174" s="350"/>
    </row>
    <row r="175" spans="1:8" s="2" customFormat="1" ht="30" hidden="1" customHeight="1" outlineLevel="1" x14ac:dyDescent="0.25">
      <c r="A175" s="303" t="s">
        <v>206</v>
      </c>
      <c r="B175" s="304" t="s">
        <v>224</v>
      </c>
      <c r="C175" s="303" t="s">
        <v>79</v>
      </c>
      <c r="D175" s="25">
        <v>12246</v>
      </c>
      <c r="E175" s="67">
        <v>16560</v>
      </c>
      <c r="F175" s="67">
        <v>13581</v>
      </c>
      <c r="G175" s="35">
        <f>F175/E175*100</f>
        <v>82.010869565217391</v>
      </c>
      <c r="H175" s="160" t="s">
        <v>518</v>
      </c>
    </row>
    <row r="176" spans="1:8" s="2" customFormat="1" hidden="1" outlineLevel="1" x14ac:dyDescent="0.25">
      <c r="A176" s="152"/>
      <c r="B176" s="348" t="s">
        <v>225</v>
      </c>
      <c r="C176" s="349"/>
      <c r="D176" s="349"/>
      <c r="E176" s="349"/>
      <c r="F176" s="349"/>
      <c r="G176" s="349"/>
      <c r="H176" s="350"/>
    </row>
    <row r="177" spans="1:8" s="2" customFormat="1" hidden="1" outlineLevel="1" x14ac:dyDescent="0.25">
      <c r="A177" s="152"/>
      <c r="B177" s="348" t="s">
        <v>226</v>
      </c>
      <c r="C177" s="349"/>
      <c r="D177" s="349"/>
      <c r="E177" s="349"/>
      <c r="F177" s="349"/>
      <c r="G177" s="349"/>
      <c r="H177" s="350"/>
    </row>
    <row r="178" spans="1:8" s="2" customFormat="1" ht="25.5" hidden="1" outlineLevel="1" x14ac:dyDescent="0.25">
      <c r="A178" s="303" t="s">
        <v>227</v>
      </c>
      <c r="B178" s="31" t="s">
        <v>228</v>
      </c>
      <c r="C178" s="303" t="s">
        <v>229</v>
      </c>
      <c r="D178" s="80">
        <v>4.1091972287548462</v>
      </c>
      <c r="E178" s="53">
        <v>4.5</v>
      </c>
      <c r="F178" s="54">
        <v>4.2</v>
      </c>
      <c r="G178" s="153">
        <f>F178/E178*100</f>
        <v>93.333333333333329</v>
      </c>
      <c r="H178" s="159" t="s">
        <v>518</v>
      </c>
    </row>
    <row r="179" spans="1:8" s="2" customFormat="1" hidden="1" outlineLevel="1" x14ac:dyDescent="0.25">
      <c r="A179" s="303" t="s">
        <v>230</v>
      </c>
      <c r="B179" s="31" t="s">
        <v>231</v>
      </c>
      <c r="C179" s="303" t="s">
        <v>232</v>
      </c>
      <c r="D179" s="186">
        <v>23082.720000000001</v>
      </c>
      <c r="E179" s="187">
        <v>19173.099999999999</v>
      </c>
      <c r="F179" s="187">
        <v>21785</v>
      </c>
      <c r="G179" s="153">
        <f>F179/E179*100</f>
        <v>113.6227318482666</v>
      </c>
      <c r="H179" s="160"/>
    </row>
    <row r="180" spans="1:8" s="2" customFormat="1" hidden="1" outlineLevel="1" x14ac:dyDescent="0.25">
      <c r="A180" s="303" t="s">
        <v>233</v>
      </c>
      <c r="B180" s="31" t="s">
        <v>234</v>
      </c>
      <c r="C180" s="303" t="s">
        <v>3</v>
      </c>
      <c r="D180" s="7">
        <v>43</v>
      </c>
      <c r="E180" s="53">
        <v>43</v>
      </c>
      <c r="F180" s="53">
        <v>33</v>
      </c>
      <c r="G180" s="156">
        <f t="shared" ref="G180" si="13">F180/E180*100</f>
        <v>76.744186046511629</v>
      </c>
      <c r="H180" s="160"/>
    </row>
    <row r="181" spans="1:8" s="2" customFormat="1" ht="15" hidden="1" customHeight="1" outlineLevel="1" x14ac:dyDescent="0.25">
      <c r="A181" s="152"/>
      <c r="B181" s="348" t="s">
        <v>235</v>
      </c>
      <c r="C181" s="349"/>
      <c r="D181" s="349"/>
      <c r="E181" s="349"/>
      <c r="F181" s="349"/>
      <c r="G181" s="349"/>
      <c r="H181" s="350"/>
    </row>
    <row r="182" spans="1:8" s="2" customFormat="1" ht="26.25" hidden="1" customHeight="1" outlineLevel="1" x14ac:dyDescent="0.25">
      <c r="A182" s="152" t="s">
        <v>236</v>
      </c>
      <c r="B182" s="12" t="s">
        <v>228</v>
      </c>
      <c r="C182" s="32" t="s">
        <v>229</v>
      </c>
      <c r="D182" s="7">
        <v>7.0000000000000007E-2</v>
      </c>
      <c r="E182" s="53">
        <v>0.09</v>
      </c>
      <c r="F182" s="53">
        <v>7.0000000000000007E-2</v>
      </c>
      <c r="G182" s="153">
        <f>F182/E182*100</f>
        <v>77.777777777777786</v>
      </c>
      <c r="H182" s="188"/>
    </row>
    <row r="183" spans="1:8" s="2" customFormat="1" ht="15.75" hidden="1" customHeight="1" outlineLevel="1" x14ac:dyDescent="0.25">
      <c r="A183" s="152" t="s">
        <v>237</v>
      </c>
      <c r="B183" s="12" t="s">
        <v>231</v>
      </c>
      <c r="C183" s="32" t="s">
        <v>232</v>
      </c>
      <c r="D183" s="34">
        <v>1692.8</v>
      </c>
      <c r="E183" s="60">
        <v>796</v>
      </c>
      <c r="F183" s="60">
        <v>1488.92</v>
      </c>
      <c r="G183" s="153">
        <f t="shared" ref="G183:G184" si="14">F183/E183*100</f>
        <v>187.0502512562814</v>
      </c>
      <c r="H183" s="189"/>
    </row>
    <row r="184" spans="1:8" s="2" customFormat="1" hidden="1" outlineLevel="1" x14ac:dyDescent="0.25">
      <c r="A184" s="152" t="s">
        <v>238</v>
      </c>
      <c r="B184" s="12" t="s">
        <v>234</v>
      </c>
      <c r="C184" s="32" t="s">
        <v>3</v>
      </c>
      <c r="D184" s="7">
        <v>43</v>
      </c>
      <c r="E184" s="53">
        <v>99</v>
      </c>
      <c r="F184" s="53">
        <v>100</v>
      </c>
      <c r="G184" s="153">
        <f t="shared" si="14"/>
        <v>101.01010101010101</v>
      </c>
      <c r="H184" s="160"/>
    </row>
    <row r="185" spans="1:8" s="145" customFormat="1" ht="31.5" customHeight="1" collapsed="1" x14ac:dyDescent="0.25">
      <c r="A185" s="388" t="s">
        <v>239</v>
      </c>
      <c r="B185" s="389"/>
      <c r="C185" s="389"/>
      <c r="D185" s="389"/>
      <c r="E185" s="389"/>
      <c r="F185" s="389"/>
      <c r="G185" s="389"/>
      <c r="H185" s="390"/>
    </row>
    <row r="186" spans="1:8" s="2" customFormat="1" ht="18" hidden="1" customHeight="1" outlineLevel="1" x14ac:dyDescent="0.25">
      <c r="A186" s="90"/>
      <c r="B186" s="333" t="s">
        <v>313</v>
      </c>
      <c r="C186" s="334"/>
      <c r="D186" s="334"/>
      <c r="E186" s="334"/>
      <c r="F186" s="334"/>
      <c r="G186" s="334"/>
      <c r="H186" s="335"/>
    </row>
    <row r="187" spans="1:8" s="2" customFormat="1" ht="18" hidden="1" customHeight="1" outlineLevel="1" x14ac:dyDescent="0.25">
      <c r="A187" s="303">
        <v>1</v>
      </c>
      <c r="B187" s="92" t="s">
        <v>314</v>
      </c>
      <c r="C187" s="44" t="s">
        <v>3</v>
      </c>
      <c r="D187" s="7">
        <v>60</v>
      </c>
      <c r="E187" s="53">
        <v>59</v>
      </c>
      <c r="F187" s="53">
        <v>59</v>
      </c>
      <c r="G187" s="7">
        <f>F187/E187*100</f>
        <v>100</v>
      </c>
      <c r="H187" s="307"/>
    </row>
    <row r="188" spans="1:8" s="2" customFormat="1" ht="13.5" hidden="1" customHeight="1" outlineLevel="1" x14ac:dyDescent="0.25">
      <c r="A188" s="303"/>
      <c r="B188" s="345" t="s">
        <v>315</v>
      </c>
      <c r="C188" s="345"/>
      <c r="D188" s="345"/>
      <c r="E188" s="345"/>
      <c r="F188" s="345"/>
      <c r="G188" s="345"/>
      <c r="H188" s="345"/>
    </row>
    <row r="189" spans="1:8" s="2" customFormat="1" ht="12.75" hidden="1" customHeight="1" outlineLevel="1" x14ac:dyDescent="0.25">
      <c r="A189" s="303"/>
      <c r="B189" s="345" t="s">
        <v>316</v>
      </c>
      <c r="C189" s="345"/>
      <c r="D189" s="345"/>
      <c r="E189" s="345"/>
      <c r="F189" s="345"/>
      <c r="G189" s="345"/>
      <c r="H189" s="345"/>
    </row>
    <row r="190" spans="1:8" s="2" customFormat="1" ht="26.25" hidden="1" customHeight="1" outlineLevel="1" x14ac:dyDescent="0.25">
      <c r="A190" s="303" t="s">
        <v>49</v>
      </c>
      <c r="B190" s="92" t="s">
        <v>345</v>
      </c>
      <c r="C190" s="36"/>
      <c r="D190" s="39"/>
      <c r="E190" s="7"/>
      <c r="F190" s="7"/>
      <c r="G190" s="190"/>
      <c r="H190" s="307"/>
    </row>
    <row r="191" spans="1:8" s="2" customFormat="1" ht="15" hidden="1" customHeight="1" outlineLevel="1" x14ac:dyDescent="0.25">
      <c r="A191" s="303" t="s">
        <v>295</v>
      </c>
      <c r="B191" s="123" t="s">
        <v>317</v>
      </c>
      <c r="C191" s="36" t="s">
        <v>318</v>
      </c>
      <c r="D191" s="15">
        <v>4.5999999999999996</v>
      </c>
      <c r="E191" s="53">
        <v>4.5999999999999996</v>
      </c>
      <c r="F191" s="53">
        <v>4.5999999999999996</v>
      </c>
      <c r="G191" s="7">
        <f>F191/E191*100</f>
        <v>100</v>
      </c>
      <c r="H191" s="307"/>
    </row>
    <row r="192" spans="1:8" s="2" customFormat="1" ht="14.25" hidden="1" customHeight="1" outlineLevel="1" x14ac:dyDescent="0.25">
      <c r="A192" s="303" t="s">
        <v>297</v>
      </c>
      <c r="B192" s="123" t="s">
        <v>319</v>
      </c>
      <c r="C192" s="36" t="s">
        <v>318</v>
      </c>
      <c r="D192" s="15">
        <v>6.4</v>
      </c>
      <c r="E192" s="53">
        <v>6.4</v>
      </c>
      <c r="F192" s="53">
        <v>6.4</v>
      </c>
      <c r="G192" s="7">
        <f t="shared" ref="G192:G194" si="15">F192/E192*100</f>
        <v>100</v>
      </c>
      <c r="H192" s="307"/>
    </row>
    <row r="193" spans="1:8" s="2" customFormat="1" ht="14.25" hidden="1" customHeight="1" outlineLevel="1" x14ac:dyDescent="0.25">
      <c r="A193" s="303" t="s">
        <v>299</v>
      </c>
      <c r="B193" s="123" t="s">
        <v>320</v>
      </c>
      <c r="C193" s="36" t="s">
        <v>318</v>
      </c>
      <c r="D193" s="15">
        <v>2.35</v>
      </c>
      <c r="E193" s="53">
        <v>2.35</v>
      </c>
      <c r="F193" s="53">
        <v>2.35</v>
      </c>
      <c r="G193" s="7">
        <f t="shared" si="15"/>
        <v>100</v>
      </c>
      <c r="H193" s="307"/>
    </row>
    <row r="194" spans="1:8" s="2" customFormat="1" ht="14.25" hidden="1" customHeight="1" outlineLevel="1" x14ac:dyDescent="0.25">
      <c r="A194" s="303" t="s">
        <v>301</v>
      </c>
      <c r="B194" s="123" t="s">
        <v>571</v>
      </c>
      <c r="C194" s="36" t="s">
        <v>318</v>
      </c>
      <c r="D194" s="15">
        <v>2.46</v>
      </c>
      <c r="E194" s="53">
        <v>2.46</v>
      </c>
      <c r="F194" s="53">
        <v>2.46</v>
      </c>
      <c r="G194" s="7">
        <f t="shared" si="15"/>
        <v>100</v>
      </c>
      <c r="H194" s="307"/>
    </row>
    <row r="195" spans="1:8" s="2" customFormat="1" ht="12" hidden="1" customHeight="1" outlineLevel="1" x14ac:dyDescent="0.25">
      <c r="A195" s="303" t="s">
        <v>50</v>
      </c>
      <c r="B195" s="92" t="s">
        <v>321</v>
      </c>
      <c r="C195" s="36" t="s">
        <v>3</v>
      </c>
      <c r="D195" s="15" t="s">
        <v>347</v>
      </c>
      <c r="E195" s="53" t="s">
        <v>348</v>
      </c>
      <c r="F195" s="53" t="s">
        <v>348</v>
      </c>
      <c r="G195" s="7">
        <v>100</v>
      </c>
      <c r="H195" s="307"/>
    </row>
    <row r="196" spans="1:8" s="2" customFormat="1" ht="12" hidden="1" customHeight="1" outlineLevel="1" x14ac:dyDescent="0.25">
      <c r="A196" s="303" t="s">
        <v>151</v>
      </c>
      <c r="B196" s="92" t="s">
        <v>524</v>
      </c>
      <c r="C196" s="36" t="s">
        <v>3</v>
      </c>
      <c r="D196" s="15" t="s">
        <v>525</v>
      </c>
      <c r="E196" s="53" t="s">
        <v>526</v>
      </c>
      <c r="F196" s="53" t="s">
        <v>525</v>
      </c>
      <c r="G196" s="7">
        <v>100</v>
      </c>
      <c r="H196" s="307"/>
    </row>
    <row r="197" spans="1:8" s="2" customFormat="1" ht="14.25" hidden="1" customHeight="1" outlineLevel="1" x14ac:dyDescent="0.25">
      <c r="A197" s="303"/>
      <c r="B197" s="332" t="s">
        <v>322</v>
      </c>
      <c r="C197" s="332"/>
      <c r="D197" s="332"/>
      <c r="E197" s="332"/>
      <c r="F197" s="332"/>
      <c r="G197" s="332"/>
      <c r="H197" s="332"/>
    </row>
    <row r="198" spans="1:8" s="2" customFormat="1" ht="12.75" hidden="1" customHeight="1" outlineLevel="1" x14ac:dyDescent="0.25">
      <c r="A198" s="303"/>
      <c r="B198" s="332" t="s">
        <v>323</v>
      </c>
      <c r="C198" s="332"/>
      <c r="D198" s="332"/>
      <c r="E198" s="332"/>
      <c r="F198" s="332"/>
      <c r="G198" s="332"/>
      <c r="H198" s="332"/>
    </row>
    <row r="199" spans="1:8" s="2" customFormat="1" ht="66.75" hidden="1" customHeight="1" outlineLevel="1" x14ac:dyDescent="0.25">
      <c r="A199" s="303" t="s">
        <v>168</v>
      </c>
      <c r="B199" s="46" t="s">
        <v>343</v>
      </c>
      <c r="C199" s="13"/>
      <c r="D199" s="190"/>
      <c r="E199" s="191"/>
      <c r="F199" s="191"/>
      <c r="G199" s="190"/>
      <c r="H199" s="307"/>
    </row>
    <row r="200" spans="1:8" s="2" customFormat="1" ht="14.25" hidden="1" customHeight="1" outlineLevel="1" x14ac:dyDescent="0.25">
      <c r="A200" s="303" t="s">
        <v>190</v>
      </c>
      <c r="B200" s="124" t="s">
        <v>324</v>
      </c>
      <c r="C200" s="45" t="s">
        <v>3</v>
      </c>
      <c r="D200" s="15">
        <v>100</v>
      </c>
      <c r="E200" s="53">
        <v>100</v>
      </c>
      <c r="F200" s="53">
        <v>100</v>
      </c>
      <c r="G200" s="7">
        <v>100</v>
      </c>
      <c r="H200" s="307"/>
    </row>
    <row r="201" spans="1:8" s="2" customFormat="1" ht="15" hidden="1" customHeight="1" outlineLevel="1" x14ac:dyDescent="0.25">
      <c r="A201" s="303" t="s">
        <v>193</v>
      </c>
      <c r="B201" s="124" t="s">
        <v>325</v>
      </c>
      <c r="C201" s="45" t="s">
        <v>3</v>
      </c>
      <c r="D201" s="15">
        <v>75</v>
      </c>
      <c r="E201" s="53">
        <v>75</v>
      </c>
      <c r="F201" s="53">
        <v>75</v>
      </c>
      <c r="G201" s="7">
        <v>100</v>
      </c>
      <c r="H201" s="307"/>
    </row>
    <row r="202" spans="1:8" s="2" customFormat="1" ht="16.5" hidden="1" customHeight="1" outlineLevel="1" x14ac:dyDescent="0.25">
      <c r="A202" s="303" t="s">
        <v>499</v>
      </c>
      <c r="B202" s="124" t="s">
        <v>326</v>
      </c>
      <c r="C202" s="45" t="s">
        <v>3</v>
      </c>
      <c r="D202" s="15">
        <v>100</v>
      </c>
      <c r="E202" s="53">
        <v>100</v>
      </c>
      <c r="F202" s="53">
        <v>100</v>
      </c>
      <c r="G202" s="7">
        <v>100</v>
      </c>
      <c r="H202" s="307"/>
    </row>
    <row r="203" spans="1:8" s="2" customFormat="1" ht="76.5" hidden="1" customHeight="1" outlineLevel="1" x14ac:dyDescent="0.25">
      <c r="A203" s="303" t="s">
        <v>92</v>
      </c>
      <c r="B203" s="46" t="s">
        <v>327</v>
      </c>
      <c r="C203" s="13"/>
      <c r="D203" s="15"/>
      <c r="E203" s="53"/>
      <c r="F203" s="53"/>
      <c r="G203" s="7"/>
      <c r="H203" s="307"/>
    </row>
    <row r="204" spans="1:8" s="2" customFormat="1" ht="15" hidden="1" customHeight="1" outlineLevel="1" x14ac:dyDescent="0.25">
      <c r="A204" s="303" t="s">
        <v>500</v>
      </c>
      <c r="B204" s="124" t="s">
        <v>324</v>
      </c>
      <c r="C204" s="45" t="s">
        <v>3</v>
      </c>
      <c r="D204" s="13">
        <v>100</v>
      </c>
      <c r="E204" s="55">
        <v>100</v>
      </c>
      <c r="F204" s="55">
        <v>100</v>
      </c>
      <c r="G204" s="7">
        <v>100</v>
      </c>
      <c r="H204" s="307"/>
    </row>
    <row r="205" spans="1:8" s="2" customFormat="1" ht="15.75" hidden="1" customHeight="1" outlineLevel="1" x14ac:dyDescent="0.25">
      <c r="A205" s="192" t="s">
        <v>501</v>
      </c>
      <c r="B205" s="124" t="s">
        <v>325</v>
      </c>
      <c r="C205" s="45" t="s">
        <v>3</v>
      </c>
      <c r="D205" s="13">
        <v>75</v>
      </c>
      <c r="E205" s="55">
        <v>75</v>
      </c>
      <c r="F205" s="55">
        <v>75</v>
      </c>
      <c r="G205" s="7">
        <v>100</v>
      </c>
      <c r="H205" s="307"/>
    </row>
    <row r="206" spans="1:8" s="2" customFormat="1" ht="14.25" hidden="1" customHeight="1" outlineLevel="1" x14ac:dyDescent="0.25">
      <c r="A206" s="303" t="s">
        <v>502</v>
      </c>
      <c r="B206" s="124" t="s">
        <v>326</v>
      </c>
      <c r="C206" s="45" t="s">
        <v>3</v>
      </c>
      <c r="D206" s="13">
        <v>100</v>
      </c>
      <c r="E206" s="55">
        <v>100</v>
      </c>
      <c r="F206" s="55">
        <v>100</v>
      </c>
      <c r="G206" s="7">
        <v>100</v>
      </c>
      <c r="H206" s="307"/>
    </row>
    <row r="207" spans="1:8" s="2" customFormat="1" ht="15.75" hidden="1" customHeight="1" outlineLevel="1" x14ac:dyDescent="0.25">
      <c r="A207" s="303"/>
      <c r="B207" s="332" t="s">
        <v>329</v>
      </c>
      <c r="C207" s="332"/>
      <c r="D207" s="332"/>
      <c r="E207" s="332"/>
      <c r="F207" s="332"/>
      <c r="G207" s="332"/>
      <c r="H207" s="332"/>
    </row>
    <row r="208" spans="1:8" s="2" customFormat="1" ht="15.75" hidden="1" customHeight="1" outlineLevel="1" x14ac:dyDescent="0.25">
      <c r="A208" s="304"/>
      <c r="B208" s="332" t="s">
        <v>328</v>
      </c>
      <c r="C208" s="332"/>
      <c r="D208" s="332"/>
      <c r="E208" s="332"/>
      <c r="F208" s="332"/>
      <c r="G208" s="332"/>
      <c r="H208" s="332"/>
    </row>
    <row r="209" spans="1:8" s="2" customFormat="1" ht="38.25" hidden="1" customHeight="1" outlineLevel="1" x14ac:dyDescent="0.25">
      <c r="A209" s="303" t="s">
        <v>170</v>
      </c>
      <c r="B209" s="46" t="s">
        <v>344</v>
      </c>
      <c r="C209" s="45" t="s">
        <v>3</v>
      </c>
      <c r="D209" s="193" t="s">
        <v>76</v>
      </c>
      <c r="E209" s="194" t="s">
        <v>76</v>
      </c>
      <c r="F209" s="194" t="s">
        <v>76</v>
      </c>
      <c r="G209" s="193" t="s">
        <v>76</v>
      </c>
      <c r="H209" s="307"/>
    </row>
    <row r="210" spans="1:8" s="2" customFormat="1" ht="15.75" hidden="1" customHeight="1" outlineLevel="1" x14ac:dyDescent="0.25">
      <c r="A210" s="303"/>
      <c r="B210" s="332" t="s">
        <v>330</v>
      </c>
      <c r="C210" s="332"/>
      <c r="D210" s="332"/>
      <c r="E210" s="332"/>
      <c r="F210" s="332"/>
      <c r="G210" s="332"/>
      <c r="H210" s="332"/>
    </row>
    <row r="211" spans="1:8" s="2" customFormat="1" ht="15" hidden="1" customHeight="1" outlineLevel="1" x14ac:dyDescent="0.25">
      <c r="A211" s="303"/>
      <c r="B211" s="332" t="s">
        <v>346</v>
      </c>
      <c r="C211" s="332"/>
      <c r="D211" s="332"/>
      <c r="E211" s="332"/>
      <c r="F211" s="332"/>
      <c r="G211" s="332"/>
      <c r="H211" s="332"/>
    </row>
    <row r="212" spans="1:8" s="2" customFormat="1" ht="27.75" hidden="1" customHeight="1" outlineLevel="1" x14ac:dyDescent="0.25">
      <c r="A212" s="303" t="s">
        <v>227</v>
      </c>
      <c r="B212" s="46" t="s">
        <v>439</v>
      </c>
      <c r="C212" s="45" t="s">
        <v>3</v>
      </c>
      <c r="D212" s="15">
        <v>97.3</v>
      </c>
      <c r="E212" s="53">
        <v>95.4</v>
      </c>
      <c r="F212" s="53">
        <v>97.5</v>
      </c>
      <c r="G212" s="80">
        <f>F212/E212*100</f>
        <v>102.20125786163521</v>
      </c>
      <c r="H212" s="307"/>
    </row>
    <row r="213" spans="1:8" s="2" customFormat="1" ht="38.25" hidden="1" customHeight="1" outlineLevel="1" x14ac:dyDescent="0.25">
      <c r="A213" s="303" t="s">
        <v>230</v>
      </c>
      <c r="B213" s="46" t="s">
        <v>331</v>
      </c>
      <c r="C213" s="45" t="s">
        <v>3</v>
      </c>
      <c r="D213" s="15">
        <v>100</v>
      </c>
      <c r="E213" s="53">
        <v>100</v>
      </c>
      <c r="F213" s="53">
        <v>100</v>
      </c>
      <c r="G213" s="80">
        <f>F213/E213*100</f>
        <v>100</v>
      </c>
      <c r="H213" s="307"/>
    </row>
    <row r="214" spans="1:8" s="2" customFormat="1" ht="15.75" hidden="1" customHeight="1" outlineLevel="1" x14ac:dyDescent="0.25">
      <c r="A214" s="303"/>
      <c r="B214" s="346" t="s">
        <v>527</v>
      </c>
      <c r="C214" s="347"/>
      <c r="D214" s="347"/>
      <c r="E214" s="347"/>
      <c r="F214" s="347"/>
      <c r="G214" s="347"/>
      <c r="H214" s="353"/>
    </row>
    <row r="215" spans="1:8" s="2" customFormat="1" ht="30" hidden="1" customHeight="1" outlineLevel="1" x14ac:dyDescent="0.25">
      <c r="A215" s="303"/>
      <c r="B215" s="346" t="s">
        <v>332</v>
      </c>
      <c r="C215" s="347"/>
      <c r="D215" s="347"/>
      <c r="E215" s="347"/>
      <c r="F215" s="347"/>
      <c r="G215" s="347"/>
      <c r="H215" s="353"/>
    </row>
    <row r="216" spans="1:8" s="2" customFormat="1" ht="66" hidden="1" customHeight="1" outlineLevel="1" x14ac:dyDescent="0.25">
      <c r="A216" s="303" t="s">
        <v>503</v>
      </c>
      <c r="B216" s="46" t="s">
        <v>333</v>
      </c>
      <c r="C216" s="45" t="s">
        <v>3</v>
      </c>
      <c r="D216" s="7">
        <v>3</v>
      </c>
      <c r="E216" s="53">
        <v>3</v>
      </c>
      <c r="F216" s="53">
        <v>3</v>
      </c>
      <c r="G216" s="7">
        <f>F216/E216*100</f>
        <v>100</v>
      </c>
      <c r="H216" s="307"/>
    </row>
    <row r="217" spans="1:8" s="2" customFormat="1" ht="14.25" hidden="1" customHeight="1" outlineLevel="1" x14ac:dyDescent="0.25">
      <c r="A217" s="303"/>
      <c r="B217" s="405" t="s">
        <v>334</v>
      </c>
      <c r="C217" s="405"/>
      <c r="D217" s="405"/>
      <c r="E217" s="405"/>
      <c r="F217" s="405"/>
      <c r="G217" s="405"/>
      <c r="H217" s="405"/>
    </row>
    <row r="218" spans="1:8" s="2" customFormat="1" ht="39.75" hidden="1" customHeight="1" outlineLevel="1" x14ac:dyDescent="0.25">
      <c r="A218" s="303" t="s">
        <v>504</v>
      </c>
      <c r="B218" s="46" t="s">
        <v>335</v>
      </c>
      <c r="C218" s="45" t="s">
        <v>3</v>
      </c>
      <c r="D218" s="7">
        <v>4</v>
      </c>
      <c r="E218" s="53">
        <v>4</v>
      </c>
      <c r="F218" s="53">
        <v>4</v>
      </c>
      <c r="G218" s="80">
        <f>F218/E218*100</f>
        <v>100</v>
      </c>
      <c r="H218" s="307"/>
    </row>
    <row r="219" spans="1:8" s="2" customFormat="1" ht="26.25" hidden="1" customHeight="1" outlineLevel="1" x14ac:dyDescent="0.25">
      <c r="A219" s="303"/>
      <c r="B219" s="346" t="s">
        <v>608</v>
      </c>
      <c r="C219" s="347"/>
      <c r="D219" s="347"/>
      <c r="E219" s="347"/>
      <c r="F219" s="347"/>
      <c r="G219" s="347"/>
      <c r="H219" s="353"/>
    </row>
    <row r="220" spans="1:8" s="2" customFormat="1" ht="78" hidden="1" customHeight="1" outlineLevel="1" x14ac:dyDescent="0.25">
      <c r="A220" s="303" t="s">
        <v>505</v>
      </c>
      <c r="B220" s="46" t="s">
        <v>336</v>
      </c>
      <c r="C220" s="45" t="s">
        <v>337</v>
      </c>
      <c r="D220" s="7">
        <v>0</v>
      </c>
      <c r="E220" s="53">
        <v>0</v>
      </c>
      <c r="F220" s="53">
        <v>0</v>
      </c>
      <c r="G220" s="7">
        <v>100</v>
      </c>
      <c r="H220" s="307"/>
    </row>
    <row r="221" spans="1:8" s="2" customFormat="1" ht="15.75" hidden="1" customHeight="1" outlineLevel="1" x14ac:dyDescent="0.25">
      <c r="A221" s="303"/>
      <c r="B221" s="346" t="s">
        <v>609</v>
      </c>
      <c r="C221" s="347"/>
      <c r="D221" s="347"/>
      <c r="E221" s="347"/>
      <c r="F221" s="347"/>
      <c r="G221" s="347"/>
      <c r="H221" s="353"/>
    </row>
    <row r="222" spans="1:8" s="2" customFormat="1" ht="54.75" hidden="1" customHeight="1" outlineLevel="1" x14ac:dyDescent="0.25">
      <c r="A222" s="303" t="s">
        <v>506</v>
      </c>
      <c r="B222" s="46" t="s">
        <v>338</v>
      </c>
      <c r="C222" s="45" t="s">
        <v>339</v>
      </c>
      <c r="D222" s="7">
        <v>2</v>
      </c>
      <c r="E222" s="53">
        <v>2</v>
      </c>
      <c r="F222" s="53">
        <v>2</v>
      </c>
      <c r="G222" s="7">
        <v>100</v>
      </c>
      <c r="H222" s="307"/>
    </row>
    <row r="223" spans="1:8" s="2" customFormat="1" ht="54" hidden="1" customHeight="1" outlineLevel="1" x14ac:dyDescent="0.25">
      <c r="A223" s="303"/>
      <c r="B223" s="346" t="s">
        <v>610</v>
      </c>
      <c r="C223" s="347"/>
      <c r="D223" s="347"/>
      <c r="E223" s="347"/>
      <c r="F223" s="347"/>
      <c r="G223" s="347"/>
      <c r="H223" s="353"/>
    </row>
    <row r="224" spans="1:8" s="2" customFormat="1" ht="130.5" hidden="1" customHeight="1" outlineLevel="1" x14ac:dyDescent="0.25">
      <c r="A224" s="303" t="s">
        <v>507</v>
      </c>
      <c r="B224" s="46" t="s">
        <v>340</v>
      </c>
      <c r="C224" s="45" t="s">
        <v>339</v>
      </c>
      <c r="D224" s="7">
        <v>1</v>
      </c>
      <c r="E224" s="53">
        <v>1</v>
      </c>
      <c r="F224" s="53">
        <v>1</v>
      </c>
      <c r="G224" s="7">
        <f>F224/E224*100</f>
        <v>100</v>
      </c>
      <c r="H224" s="307"/>
    </row>
    <row r="225" spans="1:10" s="2" customFormat="1" ht="26.25" hidden="1" customHeight="1" outlineLevel="1" x14ac:dyDescent="0.25">
      <c r="A225" s="303"/>
      <c r="B225" s="346" t="s">
        <v>611</v>
      </c>
      <c r="C225" s="347"/>
      <c r="D225" s="347"/>
      <c r="E225" s="347"/>
      <c r="F225" s="347"/>
      <c r="G225" s="347"/>
      <c r="H225" s="347"/>
      <c r="I225" s="47"/>
      <c r="J225" s="48"/>
    </row>
    <row r="226" spans="1:10" s="2" customFormat="1" ht="65.25" hidden="1" customHeight="1" outlineLevel="1" x14ac:dyDescent="0.25">
      <c r="A226" s="303" t="s">
        <v>508</v>
      </c>
      <c r="B226" s="46" t="s">
        <v>351</v>
      </c>
      <c r="C226" s="45" t="s">
        <v>339</v>
      </c>
      <c r="D226" s="7">
        <v>2</v>
      </c>
      <c r="E226" s="53">
        <v>2</v>
      </c>
      <c r="F226" s="53">
        <v>2</v>
      </c>
      <c r="G226" s="7">
        <v>100</v>
      </c>
      <c r="H226" s="307"/>
    </row>
    <row r="227" spans="1:10" s="2" customFormat="1" ht="26.25" hidden="1" customHeight="1" outlineLevel="1" x14ac:dyDescent="0.25">
      <c r="A227" s="303"/>
      <c r="B227" s="346" t="s">
        <v>612</v>
      </c>
      <c r="C227" s="347"/>
      <c r="D227" s="347"/>
      <c r="E227" s="347"/>
      <c r="F227" s="347"/>
      <c r="G227" s="347"/>
      <c r="H227" s="353"/>
    </row>
    <row r="228" spans="1:10" s="2" customFormat="1" ht="66.75" hidden="1" customHeight="1" outlineLevel="1" x14ac:dyDescent="0.25">
      <c r="A228" s="303" t="s">
        <v>509</v>
      </c>
      <c r="B228" s="46" t="s">
        <v>350</v>
      </c>
      <c r="C228" s="45" t="s">
        <v>339</v>
      </c>
      <c r="D228" s="7">
        <v>2</v>
      </c>
      <c r="E228" s="53">
        <v>3</v>
      </c>
      <c r="F228" s="53">
        <v>2</v>
      </c>
      <c r="G228" s="80">
        <f>F228/E228*100</f>
        <v>66.666666666666657</v>
      </c>
      <c r="H228" s="307"/>
    </row>
    <row r="229" spans="1:10" s="2" customFormat="1" ht="53.25" hidden="1" customHeight="1" outlineLevel="1" x14ac:dyDescent="0.25">
      <c r="A229" s="303"/>
      <c r="B229" s="346" t="s">
        <v>613</v>
      </c>
      <c r="C229" s="347"/>
      <c r="D229" s="347"/>
      <c r="E229" s="347"/>
      <c r="F229" s="347"/>
      <c r="G229" s="347"/>
      <c r="H229" s="353"/>
    </row>
    <row r="230" spans="1:10" s="2" customFormat="1" ht="52.5" hidden="1" customHeight="1" outlineLevel="1" x14ac:dyDescent="0.25">
      <c r="A230" s="303" t="s">
        <v>510</v>
      </c>
      <c r="B230" s="46" t="s">
        <v>341</v>
      </c>
      <c r="C230" s="45" t="s">
        <v>339</v>
      </c>
      <c r="D230" s="15">
        <v>0</v>
      </c>
      <c r="E230" s="53">
        <v>0</v>
      </c>
      <c r="F230" s="53">
        <v>0</v>
      </c>
      <c r="G230" s="15">
        <v>100</v>
      </c>
      <c r="H230" s="45"/>
    </row>
    <row r="231" spans="1:10" s="2" customFormat="1" ht="27" hidden="1" customHeight="1" outlineLevel="1" x14ac:dyDescent="0.25">
      <c r="A231" s="303"/>
      <c r="B231" s="346" t="s">
        <v>614</v>
      </c>
      <c r="C231" s="347"/>
      <c r="D231" s="347"/>
      <c r="E231" s="347"/>
      <c r="F231" s="347"/>
      <c r="G231" s="347"/>
      <c r="H231" s="353"/>
    </row>
    <row r="232" spans="1:10" s="2" customFormat="1" ht="16.5" hidden="1" customHeight="1" outlineLevel="1" x14ac:dyDescent="0.25">
      <c r="A232" s="303" t="s">
        <v>511</v>
      </c>
      <c r="B232" s="46" t="s">
        <v>342</v>
      </c>
      <c r="C232" s="45" t="s">
        <v>339</v>
      </c>
      <c r="D232" s="15">
        <v>0</v>
      </c>
      <c r="E232" s="53">
        <v>0</v>
      </c>
      <c r="F232" s="53">
        <v>0</v>
      </c>
      <c r="G232" s="15">
        <v>100</v>
      </c>
      <c r="H232" s="45"/>
    </row>
    <row r="233" spans="1:10" s="2" customFormat="1" ht="15.75" customHeight="1" collapsed="1" x14ac:dyDescent="0.25">
      <c r="A233" s="351" t="s">
        <v>240</v>
      </c>
      <c r="B233" s="344"/>
      <c r="C233" s="344"/>
      <c r="D233" s="344"/>
      <c r="E233" s="344"/>
      <c r="F233" s="344"/>
      <c r="G233" s="344"/>
      <c r="H233" s="352"/>
    </row>
    <row r="234" spans="1:10" s="2" customFormat="1" ht="22.5" hidden="1" customHeight="1" outlineLevel="1" x14ac:dyDescent="0.25">
      <c r="A234" s="155"/>
      <c r="B234" s="393" t="s">
        <v>291</v>
      </c>
      <c r="C234" s="394"/>
      <c r="D234" s="394"/>
      <c r="E234" s="394"/>
      <c r="F234" s="394"/>
      <c r="G234" s="394"/>
      <c r="H234" s="395"/>
    </row>
    <row r="235" spans="1:10" s="2" customFormat="1" ht="66.75" hidden="1" customHeight="1" outlineLevel="1" x14ac:dyDescent="0.25">
      <c r="A235" s="195">
        <v>1</v>
      </c>
      <c r="B235" s="46" t="s">
        <v>292</v>
      </c>
      <c r="C235" s="44" t="s">
        <v>3</v>
      </c>
      <c r="D235" s="160">
        <v>90</v>
      </c>
      <c r="E235" s="173">
        <v>90</v>
      </c>
      <c r="F235" s="173">
        <v>90</v>
      </c>
      <c r="G235" s="160">
        <f>F235/E235*100</f>
        <v>100</v>
      </c>
      <c r="H235" s="163"/>
    </row>
    <row r="236" spans="1:10" s="2" customFormat="1" ht="16.5" hidden="1" customHeight="1" outlineLevel="1" x14ac:dyDescent="0.25">
      <c r="A236" s="155"/>
      <c r="B236" s="393" t="s">
        <v>293</v>
      </c>
      <c r="C236" s="394"/>
      <c r="D236" s="394"/>
      <c r="E236" s="394"/>
      <c r="F236" s="394"/>
      <c r="G236" s="394"/>
      <c r="H236" s="395"/>
    </row>
    <row r="237" spans="1:10" s="2" customFormat="1" ht="16.5" hidden="1" customHeight="1" outlineLevel="1" x14ac:dyDescent="0.25">
      <c r="A237" s="155"/>
      <c r="B237" s="393" t="s">
        <v>294</v>
      </c>
      <c r="C237" s="394"/>
      <c r="D237" s="394"/>
      <c r="E237" s="394"/>
      <c r="F237" s="394"/>
      <c r="G237" s="394"/>
      <c r="H237" s="395"/>
    </row>
    <row r="238" spans="1:10" s="2" customFormat="1" ht="25.5" hidden="1" outlineLevel="1" x14ac:dyDescent="0.25">
      <c r="A238" s="152" t="s">
        <v>49</v>
      </c>
      <c r="B238" s="95" t="s">
        <v>296</v>
      </c>
      <c r="C238" s="32" t="s">
        <v>3</v>
      </c>
      <c r="D238" s="39">
        <v>100</v>
      </c>
      <c r="E238" s="53">
        <v>100</v>
      </c>
      <c r="F238" s="53">
        <v>100</v>
      </c>
      <c r="G238" s="156">
        <f>F238/E238*100</f>
        <v>100</v>
      </c>
      <c r="H238" s="163"/>
    </row>
    <row r="239" spans="1:10" s="2" customFormat="1" ht="76.5" hidden="1" outlineLevel="1" x14ac:dyDescent="0.25">
      <c r="A239" s="152" t="s">
        <v>50</v>
      </c>
      <c r="B239" s="95" t="s">
        <v>298</v>
      </c>
      <c r="C239" s="32" t="s">
        <v>3</v>
      </c>
      <c r="D239" s="39">
        <v>100</v>
      </c>
      <c r="E239" s="53">
        <v>100</v>
      </c>
      <c r="F239" s="53">
        <v>100</v>
      </c>
      <c r="G239" s="156">
        <f t="shared" ref="G239:G241" si="16">F239/E239*100</f>
        <v>100</v>
      </c>
      <c r="H239" s="163"/>
    </row>
    <row r="240" spans="1:10" s="2" customFormat="1" ht="51" hidden="1" outlineLevel="1" x14ac:dyDescent="0.25">
      <c r="A240" s="152" t="s">
        <v>151</v>
      </c>
      <c r="B240" s="95" t="s">
        <v>300</v>
      </c>
      <c r="C240" s="32" t="s">
        <v>3</v>
      </c>
      <c r="D240" s="39">
        <v>16</v>
      </c>
      <c r="E240" s="53">
        <v>16</v>
      </c>
      <c r="F240" s="53">
        <v>16</v>
      </c>
      <c r="G240" s="156">
        <f t="shared" si="16"/>
        <v>100</v>
      </c>
      <c r="H240" s="163"/>
    </row>
    <row r="241" spans="1:8" s="2" customFormat="1" ht="76.5" hidden="1" outlineLevel="1" x14ac:dyDescent="0.25">
      <c r="A241" s="152" t="s">
        <v>152</v>
      </c>
      <c r="B241" s="95" t="s">
        <v>302</v>
      </c>
      <c r="C241" s="32" t="s">
        <v>3</v>
      </c>
      <c r="D241" s="39">
        <v>24</v>
      </c>
      <c r="E241" s="53">
        <v>24</v>
      </c>
      <c r="F241" s="53">
        <v>24</v>
      </c>
      <c r="G241" s="156">
        <f t="shared" si="16"/>
        <v>100</v>
      </c>
      <c r="H241" s="163"/>
    </row>
    <row r="242" spans="1:8" s="2" customFormat="1" ht="18" hidden="1" customHeight="1" outlineLevel="1" x14ac:dyDescent="0.25">
      <c r="A242" s="152"/>
      <c r="B242" s="393" t="s">
        <v>303</v>
      </c>
      <c r="C242" s="394"/>
      <c r="D242" s="394"/>
      <c r="E242" s="394"/>
      <c r="F242" s="394"/>
      <c r="G242" s="394"/>
      <c r="H242" s="395"/>
    </row>
    <row r="243" spans="1:8" s="2" customFormat="1" ht="16.5" hidden="1" customHeight="1" outlineLevel="1" x14ac:dyDescent="0.25">
      <c r="A243" s="152"/>
      <c r="B243" s="393" t="s">
        <v>304</v>
      </c>
      <c r="C243" s="394"/>
      <c r="D243" s="394"/>
      <c r="E243" s="394"/>
      <c r="F243" s="394"/>
      <c r="G243" s="394"/>
      <c r="H243" s="395"/>
    </row>
    <row r="244" spans="1:8" s="2" customFormat="1" ht="39.75" hidden="1" customHeight="1" outlineLevel="1" x14ac:dyDescent="0.25">
      <c r="A244" s="196" t="s">
        <v>168</v>
      </c>
      <c r="B244" s="89" t="s">
        <v>305</v>
      </c>
      <c r="C244" s="44" t="s">
        <v>278</v>
      </c>
      <c r="D244" s="7">
        <v>150</v>
      </c>
      <c r="E244" s="53">
        <v>150</v>
      </c>
      <c r="F244" s="53">
        <v>150</v>
      </c>
      <c r="G244" s="156">
        <f>F244/E244*100</f>
        <v>100</v>
      </c>
      <c r="H244" s="163"/>
    </row>
    <row r="245" spans="1:8" s="2" customFormat="1" ht="51.75" hidden="1" outlineLevel="1" x14ac:dyDescent="0.25">
      <c r="A245" s="196" t="s">
        <v>92</v>
      </c>
      <c r="B245" s="89" t="s">
        <v>306</v>
      </c>
      <c r="C245" s="44" t="s">
        <v>3</v>
      </c>
      <c r="D245" s="7">
        <v>100</v>
      </c>
      <c r="E245" s="53">
        <v>100</v>
      </c>
      <c r="F245" s="53">
        <v>100</v>
      </c>
      <c r="G245" s="156">
        <f t="shared" ref="G245:G248" si="17">F245/E245*100</f>
        <v>100</v>
      </c>
      <c r="H245" s="163"/>
    </row>
    <row r="246" spans="1:8" s="2" customFormat="1" ht="40.5" hidden="1" customHeight="1" outlineLevel="1" x14ac:dyDescent="0.25">
      <c r="A246" s="196" t="s">
        <v>169</v>
      </c>
      <c r="B246" s="89" t="s">
        <v>307</v>
      </c>
      <c r="C246" s="44" t="s">
        <v>278</v>
      </c>
      <c r="D246" s="7">
        <v>188</v>
      </c>
      <c r="E246" s="53">
        <v>40</v>
      </c>
      <c r="F246" s="53">
        <v>40</v>
      </c>
      <c r="G246" s="197">
        <f t="shared" si="17"/>
        <v>100</v>
      </c>
      <c r="H246" s="43"/>
    </row>
    <row r="247" spans="1:8" s="2" customFormat="1" ht="51" hidden="1" outlineLevel="1" x14ac:dyDescent="0.25">
      <c r="A247" s="196" t="s">
        <v>248</v>
      </c>
      <c r="B247" s="31" t="s">
        <v>308</v>
      </c>
      <c r="C247" s="44" t="s">
        <v>278</v>
      </c>
      <c r="D247" s="7">
        <v>17</v>
      </c>
      <c r="E247" s="53">
        <v>14</v>
      </c>
      <c r="F247" s="53">
        <v>14</v>
      </c>
      <c r="G247" s="156">
        <f t="shared" si="17"/>
        <v>100</v>
      </c>
      <c r="H247" s="163"/>
    </row>
    <row r="248" spans="1:8" s="2" customFormat="1" ht="51" hidden="1" outlineLevel="1" x14ac:dyDescent="0.25">
      <c r="A248" s="196" t="s">
        <v>522</v>
      </c>
      <c r="B248" s="31" t="s">
        <v>523</v>
      </c>
      <c r="C248" s="44" t="s">
        <v>278</v>
      </c>
      <c r="D248" s="7">
        <v>1</v>
      </c>
      <c r="E248" s="53">
        <v>1</v>
      </c>
      <c r="F248" s="109">
        <v>1</v>
      </c>
      <c r="G248" s="198">
        <f t="shared" si="17"/>
        <v>100</v>
      </c>
      <c r="H248" s="199"/>
    </row>
    <row r="249" spans="1:8" s="2" customFormat="1" hidden="1" outlineLevel="1" x14ac:dyDescent="0.25">
      <c r="A249" s="152"/>
      <c r="B249" s="391" t="s">
        <v>311</v>
      </c>
      <c r="C249" s="391"/>
      <c r="D249" s="391"/>
      <c r="E249" s="391"/>
      <c r="F249" s="392"/>
      <c r="G249" s="392"/>
      <c r="H249" s="392"/>
    </row>
    <row r="250" spans="1:8" s="2" customFormat="1" hidden="1" outlineLevel="1" x14ac:dyDescent="0.25">
      <c r="A250" s="152"/>
      <c r="B250" s="391" t="s">
        <v>309</v>
      </c>
      <c r="C250" s="391"/>
      <c r="D250" s="391"/>
      <c r="E250" s="391"/>
      <c r="F250" s="391"/>
      <c r="G250" s="391"/>
      <c r="H250" s="391"/>
    </row>
    <row r="251" spans="1:8" s="2" customFormat="1" ht="24" hidden="1" customHeight="1" outlineLevel="1" x14ac:dyDescent="0.25">
      <c r="A251" s="152" t="s">
        <v>170</v>
      </c>
      <c r="B251" s="31" t="s">
        <v>310</v>
      </c>
      <c r="C251" s="44" t="s">
        <v>3</v>
      </c>
      <c r="D251" s="39">
        <v>100</v>
      </c>
      <c r="E251" s="53">
        <v>100</v>
      </c>
      <c r="F251" s="53">
        <v>100</v>
      </c>
      <c r="G251" s="39">
        <f>F251/E251*100</f>
        <v>100</v>
      </c>
      <c r="H251" s="300"/>
    </row>
    <row r="252" spans="1:8" s="145" customFormat="1" ht="15.75" customHeight="1" collapsed="1" x14ac:dyDescent="0.25">
      <c r="A252" s="351" t="s">
        <v>241</v>
      </c>
      <c r="B252" s="373"/>
      <c r="C252" s="373"/>
      <c r="D252" s="373"/>
      <c r="E252" s="373"/>
      <c r="F252" s="373"/>
      <c r="G252" s="373"/>
      <c r="H252" s="374"/>
    </row>
    <row r="253" spans="1:8" s="2" customFormat="1" ht="41.25" hidden="1" customHeight="1" outlineLevel="1" x14ac:dyDescent="0.25">
      <c r="A253" s="126"/>
      <c r="B253" s="393" t="s">
        <v>386</v>
      </c>
      <c r="C253" s="394"/>
      <c r="D253" s="394"/>
      <c r="E253" s="394"/>
      <c r="F253" s="394"/>
      <c r="G253" s="394"/>
      <c r="H253" s="395"/>
    </row>
    <row r="254" spans="1:8" s="2" customFormat="1" ht="26.25" hidden="1" outlineLevel="1" x14ac:dyDescent="0.25">
      <c r="A254" s="152">
        <v>1</v>
      </c>
      <c r="B254" s="94" t="s">
        <v>593</v>
      </c>
      <c r="C254" s="40" t="s">
        <v>247</v>
      </c>
      <c r="D254" s="160">
        <v>6</v>
      </c>
      <c r="E254" s="173">
        <v>4</v>
      </c>
      <c r="F254" s="173">
        <v>4</v>
      </c>
      <c r="G254" s="178">
        <f>F254/E254*100</f>
        <v>100</v>
      </c>
      <c r="H254" s="183"/>
    </row>
    <row r="255" spans="1:8" s="2" customFormat="1" ht="18.75" hidden="1" customHeight="1" outlineLevel="1" x14ac:dyDescent="0.25">
      <c r="A255" s="127"/>
      <c r="B255" s="348" t="s">
        <v>594</v>
      </c>
      <c r="C255" s="349"/>
      <c r="D255" s="349"/>
      <c r="E255" s="349"/>
      <c r="F255" s="349"/>
      <c r="G255" s="349"/>
      <c r="H255" s="350"/>
    </row>
    <row r="256" spans="1:8" s="2" customFormat="1" ht="25.5" hidden="1" outlineLevel="1" x14ac:dyDescent="0.25">
      <c r="A256" s="200" t="s">
        <v>87</v>
      </c>
      <c r="B256" s="50" t="s">
        <v>553</v>
      </c>
      <c r="C256" s="44" t="s">
        <v>247</v>
      </c>
      <c r="D256" s="160">
        <v>3</v>
      </c>
      <c r="E256" s="173">
        <v>3</v>
      </c>
      <c r="F256" s="173">
        <v>3</v>
      </c>
      <c r="G256" s="160">
        <v>100</v>
      </c>
      <c r="H256" s="163"/>
    </row>
    <row r="257" spans="1:8" s="2" customFormat="1" ht="38.25" hidden="1" outlineLevel="1" x14ac:dyDescent="0.25">
      <c r="A257" s="200" t="s">
        <v>387</v>
      </c>
      <c r="B257" s="50" t="s">
        <v>554</v>
      </c>
      <c r="C257" s="41" t="s">
        <v>247</v>
      </c>
      <c r="D257" s="160">
        <v>3</v>
      </c>
      <c r="E257" s="173">
        <v>4</v>
      </c>
      <c r="F257" s="173">
        <v>4</v>
      </c>
      <c r="G257" s="178">
        <f>F257/E257*100</f>
        <v>100</v>
      </c>
      <c r="H257" s="163"/>
    </row>
    <row r="258" spans="1:8" s="2" customFormat="1" ht="38.25" hidden="1" outlineLevel="1" x14ac:dyDescent="0.25">
      <c r="A258" s="200" t="s">
        <v>627</v>
      </c>
      <c r="B258" s="50" t="s">
        <v>628</v>
      </c>
      <c r="C258" s="41" t="s">
        <v>247</v>
      </c>
      <c r="D258" s="160">
        <v>0</v>
      </c>
      <c r="E258" s="173">
        <v>0</v>
      </c>
      <c r="F258" s="173">
        <v>0</v>
      </c>
      <c r="G258" s="287" t="s">
        <v>76</v>
      </c>
      <c r="H258" s="163"/>
    </row>
    <row r="259" spans="1:8" s="2" customFormat="1" ht="25.5" hidden="1" outlineLevel="1" x14ac:dyDescent="0.25">
      <c r="A259" s="200" t="s">
        <v>629</v>
      </c>
      <c r="B259" s="50" t="s">
        <v>630</v>
      </c>
      <c r="C259" s="41" t="s">
        <v>247</v>
      </c>
      <c r="D259" s="160">
        <v>0</v>
      </c>
      <c r="E259" s="173">
        <v>0</v>
      </c>
      <c r="F259" s="173">
        <v>0</v>
      </c>
      <c r="G259" s="287" t="s">
        <v>76</v>
      </c>
      <c r="H259" s="163"/>
    </row>
    <row r="260" spans="1:8" s="2" customFormat="1" ht="15.75" collapsed="1" x14ac:dyDescent="0.25">
      <c r="A260" s="366" t="s">
        <v>173</v>
      </c>
      <c r="B260" s="417"/>
      <c r="C260" s="417"/>
      <c r="D260" s="417"/>
      <c r="E260" s="417"/>
      <c r="F260" s="417"/>
      <c r="G260" s="417"/>
      <c r="H260" s="417"/>
    </row>
    <row r="261" spans="1:8" ht="31.5" hidden="1" customHeight="1" outlineLevel="1" x14ac:dyDescent="0.25">
      <c r="A261" s="159"/>
      <c r="B261" s="354" t="s">
        <v>174</v>
      </c>
      <c r="C261" s="355"/>
      <c r="D261" s="355"/>
      <c r="E261" s="355"/>
      <c r="F261" s="355"/>
      <c r="G261" s="355"/>
      <c r="H261" s="355"/>
    </row>
    <row r="262" spans="1:8" ht="39" hidden="1" outlineLevel="1" x14ac:dyDescent="0.25">
      <c r="A262" s="41" t="s">
        <v>49</v>
      </c>
      <c r="B262" s="92" t="s">
        <v>175</v>
      </c>
      <c r="C262" s="41" t="s">
        <v>3</v>
      </c>
      <c r="D262" s="39">
        <v>100.7</v>
      </c>
      <c r="E262" s="53">
        <v>100.7</v>
      </c>
      <c r="F262" s="53">
        <v>100.7</v>
      </c>
      <c r="G262" s="153">
        <f>F262/E262*100</f>
        <v>100</v>
      </c>
      <c r="H262" s="153"/>
    </row>
    <row r="263" spans="1:8" ht="63.75" hidden="1" outlineLevel="1" x14ac:dyDescent="0.25">
      <c r="A263" s="41" t="s">
        <v>50</v>
      </c>
      <c r="B263" s="73" t="s">
        <v>176</v>
      </c>
      <c r="C263" s="41" t="s">
        <v>79</v>
      </c>
      <c r="D263" s="39">
        <v>430</v>
      </c>
      <c r="E263" s="53">
        <v>420</v>
      </c>
      <c r="F263" s="53">
        <v>440</v>
      </c>
      <c r="G263" s="153">
        <f t="shared" ref="G263" si="18">F263/E263*100</f>
        <v>104.76190476190477</v>
      </c>
      <c r="H263" s="156"/>
    </row>
    <row r="264" spans="1:8" s="2" customFormat="1" ht="15.75" hidden="1" customHeight="1" outlineLevel="1" x14ac:dyDescent="0.25">
      <c r="A264" s="41"/>
      <c r="B264" s="354" t="s">
        <v>177</v>
      </c>
      <c r="C264" s="355"/>
      <c r="D264" s="355"/>
      <c r="E264" s="355"/>
      <c r="F264" s="355"/>
      <c r="G264" s="355"/>
      <c r="H264" s="355"/>
    </row>
    <row r="265" spans="1:8" s="2" customFormat="1" ht="15.75" hidden="1" customHeight="1" outlineLevel="1" x14ac:dyDescent="0.25">
      <c r="A265" s="41"/>
      <c r="B265" s="354" t="s">
        <v>178</v>
      </c>
      <c r="C265" s="355"/>
      <c r="D265" s="355"/>
      <c r="E265" s="355"/>
      <c r="F265" s="355"/>
      <c r="G265" s="355"/>
      <c r="H265" s="355"/>
    </row>
    <row r="266" spans="1:8" s="2" customFormat="1" hidden="1" outlineLevel="1" x14ac:dyDescent="0.25">
      <c r="A266" s="41" t="s">
        <v>49</v>
      </c>
      <c r="B266" s="73" t="s">
        <v>179</v>
      </c>
      <c r="C266" s="41"/>
      <c r="D266" s="39"/>
      <c r="E266" s="53">
        <f>E267+E268+E269</f>
        <v>458</v>
      </c>
      <c r="F266" s="53">
        <f>F267+F268+F269</f>
        <v>300</v>
      </c>
      <c r="G266" s="153">
        <f>F266/E266*100</f>
        <v>65.502183406113531</v>
      </c>
      <c r="H266" s="160"/>
    </row>
    <row r="267" spans="1:8" s="2" customFormat="1" hidden="1" outlineLevel="1" x14ac:dyDescent="0.25">
      <c r="A267" s="41" t="s">
        <v>297</v>
      </c>
      <c r="B267" s="201" t="s">
        <v>180</v>
      </c>
      <c r="C267" s="41" t="s">
        <v>181</v>
      </c>
      <c r="D267" s="39">
        <v>240</v>
      </c>
      <c r="E267" s="53">
        <v>250</v>
      </c>
      <c r="F267" s="59">
        <v>192</v>
      </c>
      <c r="G267" s="153">
        <f t="shared" ref="G267:G273" si="19">F267/E267*100</f>
        <v>76.8</v>
      </c>
      <c r="H267" s="160"/>
    </row>
    <row r="268" spans="1:8" s="2" customFormat="1" hidden="1" outlineLevel="1" x14ac:dyDescent="0.25">
      <c r="A268" s="41" t="s">
        <v>299</v>
      </c>
      <c r="B268" s="201" t="s">
        <v>182</v>
      </c>
      <c r="C268" s="41" t="s">
        <v>181</v>
      </c>
      <c r="D268" s="39">
        <v>65</v>
      </c>
      <c r="E268" s="53">
        <v>150</v>
      </c>
      <c r="F268" s="59">
        <v>67</v>
      </c>
      <c r="G268" s="153">
        <f t="shared" si="19"/>
        <v>44.666666666666664</v>
      </c>
      <c r="H268" s="160"/>
    </row>
    <row r="269" spans="1:8" s="2" customFormat="1" hidden="1" outlineLevel="1" x14ac:dyDescent="0.25">
      <c r="A269" s="41" t="s">
        <v>301</v>
      </c>
      <c r="B269" s="201" t="s">
        <v>183</v>
      </c>
      <c r="C269" s="41" t="s">
        <v>181</v>
      </c>
      <c r="D269" s="39">
        <v>49</v>
      </c>
      <c r="E269" s="53">
        <v>58</v>
      </c>
      <c r="F269" s="59">
        <v>41</v>
      </c>
      <c r="G269" s="153">
        <f t="shared" si="19"/>
        <v>70.689655172413794</v>
      </c>
      <c r="H269" s="160"/>
    </row>
    <row r="270" spans="1:8" s="2" customFormat="1" ht="19.5" hidden="1" customHeight="1" outlineLevel="1" x14ac:dyDescent="0.25">
      <c r="A270" s="41" t="s">
        <v>50</v>
      </c>
      <c r="B270" s="73" t="s">
        <v>528</v>
      </c>
      <c r="C270" s="202"/>
      <c r="D270" s="39"/>
      <c r="E270" s="53"/>
      <c r="F270" s="59"/>
      <c r="G270" s="153"/>
      <c r="H270" s="160"/>
    </row>
    <row r="271" spans="1:8" s="2" customFormat="1" hidden="1" outlineLevel="1" x14ac:dyDescent="0.25">
      <c r="A271" s="41" t="s">
        <v>532</v>
      </c>
      <c r="B271" s="201" t="s">
        <v>529</v>
      </c>
      <c r="C271" s="41" t="s">
        <v>195</v>
      </c>
      <c r="D271" s="39">
        <v>135</v>
      </c>
      <c r="E271" s="53">
        <v>115</v>
      </c>
      <c r="F271" s="59">
        <v>145</v>
      </c>
      <c r="G271" s="153">
        <f t="shared" si="19"/>
        <v>126.08695652173914</v>
      </c>
      <c r="H271" s="160"/>
    </row>
    <row r="272" spans="1:8" s="2" customFormat="1" hidden="1" outlineLevel="1" x14ac:dyDescent="0.25">
      <c r="A272" s="41" t="s">
        <v>533</v>
      </c>
      <c r="B272" s="201" t="s">
        <v>530</v>
      </c>
      <c r="C272" s="41" t="s">
        <v>195</v>
      </c>
      <c r="D272" s="39">
        <v>477</v>
      </c>
      <c r="E272" s="53">
        <v>428</v>
      </c>
      <c r="F272" s="59">
        <v>477</v>
      </c>
      <c r="G272" s="153">
        <f t="shared" si="19"/>
        <v>111.44859813084112</v>
      </c>
      <c r="H272" s="160"/>
    </row>
    <row r="273" spans="1:8" s="2" customFormat="1" hidden="1" outlineLevel="1" x14ac:dyDescent="0.25">
      <c r="A273" s="41" t="s">
        <v>534</v>
      </c>
      <c r="B273" s="201" t="s">
        <v>531</v>
      </c>
      <c r="C273" s="41" t="s">
        <v>535</v>
      </c>
      <c r="D273" s="39">
        <v>440</v>
      </c>
      <c r="E273" s="53">
        <v>410</v>
      </c>
      <c r="F273" s="59">
        <v>440</v>
      </c>
      <c r="G273" s="153">
        <f t="shared" si="19"/>
        <v>107.31707317073172</v>
      </c>
      <c r="H273" s="160"/>
    </row>
    <row r="274" spans="1:8" s="2" customFormat="1" ht="28.5" hidden="1" customHeight="1" outlineLevel="1" x14ac:dyDescent="0.25">
      <c r="A274" s="41"/>
      <c r="B274" s="354" t="s">
        <v>184</v>
      </c>
      <c r="C274" s="355"/>
      <c r="D274" s="355"/>
      <c r="E274" s="355"/>
      <c r="F274" s="355"/>
      <c r="G274" s="355"/>
      <c r="H274" s="355"/>
    </row>
    <row r="275" spans="1:8" s="2" customFormat="1" ht="29.25" hidden="1" customHeight="1" outlineLevel="1" x14ac:dyDescent="0.25">
      <c r="A275" s="41" t="s">
        <v>168</v>
      </c>
      <c r="B275" s="73" t="s">
        <v>185</v>
      </c>
      <c r="C275" s="41" t="s">
        <v>186</v>
      </c>
      <c r="D275" s="160">
        <v>10</v>
      </c>
      <c r="E275" s="173">
        <v>12</v>
      </c>
      <c r="F275" s="173">
        <v>12</v>
      </c>
      <c r="G275" s="160">
        <f>F275/E275*100</f>
        <v>100</v>
      </c>
      <c r="H275" s="160"/>
    </row>
    <row r="276" spans="1:8" s="2" customFormat="1" ht="15.75" hidden="1" customHeight="1" outlineLevel="1" x14ac:dyDescent="0.25">
      <c r="A276" s="41"/>
      <c r="B276" s="354" t="s">
        <v>187</v>
      </c>
      <c r="C276" s="355"/>
      <c r="D276" s="355"/>
      <c r="E276" s="355"/>
      <c r="F276" s="355"/>
      <c r="G276" s="355"/>
      <c r="H276" s="355"/>
    </row>
    <row r="277" spans="1:8" s="2" customFormat="1" ht="15.75" hidden="1" customHeight="1" outlineLevel="1" x14ac:dyDescent="0.25">
      <c r="A277" s="41"/>
      <c r="B277" s="354" t="s">
        <v>188</v>
      </c>
      <c r="C277" s="355"/>
      <c r="D277" s="355"/>
      <c r="E277" s="355"/>
      <c r="F277" s="355"/>
      <c r="G277" s="355"/>
      <c r="H277" s="355"/>
    </row>
    <row r="278" spans="1:8" s="2" customFormat="1" ht="15.75" hidden="1" customHeight="1" outlineLevel="1" x14ac:dyDescent="0.25">
      <c r="A278" s="41" t="s">
        <v>168</v>
      </c>
      <c r="B278" s="73" t="s">
        <v>189</v>
      </c>
      <c r="C278" s="41"/>
      <c r="D278" s="203"/>
      <c r="E278" s="204"/>
      <c r="F278" s="204"/>
      <c r="G278" s="188"/>
      <c r="H278" s="188"/>
    </row>
    <row r="279" spans="1:8" s="2" customFormat="1" ht="15.75" hidden="1" customHeight="1" outlineLevel="1" x14ac:dyDescent="0.25">
      <c r="A279" s="41" t="s">
        <v>190</v>
      </c>
      <c r="B279" s="201" t="s">
        <v>191</v>
      </c>
      <c r="C279" s="41" t="s">
        <v>192</v>
      </c>
      <c r="D279" s="205">
        <v>95.13</v>
      </c>
      <c r="E279" s="102">
        <v>118.2</v>
      </c>
      <c r="F279" s="102">
        <v>113.54</v>
      </c>
      <c r="G279" s="206">
        <f>F279/E279*100</f>
        <v>96.057529610829107</v>
      </c>
      <c r="H279" s="188"/>
    </row>
    <row r="280" spans="1:8" s="2" customFormat="1" ht="15.75" hidden="1" customHeight="1" outlineLevel="1" x14ac:dyDescent="0.25">
      <c r="A280" s="41" t="s">
        <v>193</v>
      </c>
      <c r="B280" s="201" t="s">
        <v>194</v>
      </c>
      <c r="C280" s="41" t="s">
        <v>195</v>
      </c>
      <c r="D280" s="205">
        <v>14.26</v>
      </c>
      <c r="E280" s="102">
        <v>8.65</v>
      </c>
      <c r="F280" s="102">
        <v>8.65</v>
      </c>
      <c r="G280" s="205">
        <f t="shared" ref="G280" si="20">F280/E280*100</f>
        <v>100</v>
      </c>
      <c r="H280" s="188"/>
    </row>
    <row r="281" spans="1:8" s="2" customFormat="1" ht="15.75" hidden="1" customHeight="1" outlineLevel="1" x14ac:dyDescent="0.25">
      <c r="A281" s="41"/>
      <c r="B281" s="354" t="s">
        <v>196</v>
      </c>
      <c r="C281" s="355"/>
      <c r="D281" s="355"/>
      <c r="E281" s="355"/>
      <c r="F281" s="355"/>
      <c r="G281" s="355"/>
      <c r="H281" s="355"/>
    </row>
    <row r="282" spans="1:8" s="2" customFormat="1" ht="15.75" hidden="1" customHeight="1" outlineLevel="1" x14ac:dyDescent="0.25">
      <c r="A282" s="41" t="s">
        <v>170</v>
      </c>
      <c r="B282" s="73" t="s">
        <v>197</v>
      </c>
      <c r="C282" s="41" t="s">
        <v>198</v>
      </c>
      <c r="D282" s="188">
        <v>89</v>
      </c>
      <c r="E282" s="102">
        <v>93</v>
      </c>
      <c r="F282" s="102">
        <v>93</v>
      </c>
      <c r="G282" s="207">
        <f>F282/E282*100</f>
        <v>100</v>
      </c>
      <c r="H282" s="188"/>
    </row>
    <row r="283" spans="1:8" s="2" customFormat="1" ht="15.75" hidden="1" customHeight="1" outlineLevel="1" x14ac:dyDescent="0.25">
      <c r="A283" s="41"/>
      <c r="B283" s="354" t="s">
        <v>199</v>
      </c>
      <c r="C283" s="355"/>
      <c r="D283" s="355"/>
      <c r="E283" s="355"/>
      <c r="F283" s="355"/>
      <c r="G283" s="355"/>
      <c r="H283" s="355"/>
    </row>
    <row r="284" spans="1:8" s="2" customFormat="1" ht="15.75" hidden="1" customHeight="1" outlineLevel="1" x14ac:dyDescent="0.25">
      <c r="A284" s="41"/>
      <c r="B284" s="354" t="s">
        <v>200</v>
      </c>
      <c r="C284" s="355"/>
      <c r="D284" s="355"/>
      <c r="E284" s="355"/>
      <c r="F284" s="355"/>
      <c r="G284" s="355"/>
      <c r="H284" s="355"/>
    </row>
    <row r="285" spans="1:8" s="2" customFormat="1" ht="27.75" hidden="1" customHeight="1" outlineLevel="1" x14ac:dyDescent="0.25">
      <c r="A285" s="41" t="s">
        <v>170</v>
      </c>
      <c r="B285" s="73" t="s">
        <v>440</v>
      </c>
      <c r="C285" s="41" t="s">
        <v>3</v>
      </c>
      <c r="D285" s="39">
        <v>97.58</v>
      </c>
      <c r="E285" s="53">
        <v>95</v>
      </c>
      <c r="F285" s="53">
        <v>98.87</v>
      </c>
      <c r="G285" s="37">
        <f>F285/E285*100</f>
        <v>104.07368421052632</v>
      </c>
      <c r="H285" s="188"/>
    </row>
    <row r="286" spans="1:8" s="2" customFormat="1" ht="17.25" hidden="1" customHeight="1" outlineLevel="1" x14ac:dyDescent="0.25">
      <c r="A286" s="41"/>
      <c r="B286" s="354" t="s">
        <v>512</v>
      </c>
      <c r="C286" s="355"/>
      <c r="D286" s="355"/>
      <c r="E286" s="355"/>
      <c r="F286" s="355"/>
      <c r="G286" s="355"/>
      <c r="H286" s="406"/>
    </row>
    <row r="287" spans="1:8" s="2" customFormat="1" ht="27" hidden="1" customHeight="1" outlineLevel="1" x14ac:dyDescent="0.25">
      <c r="A287" s="41">
        <v>4</v>
      </c>
      <c r="B287" s="73" t="s">
        <v>513</v>
      </c>
      <c r="C287" s="41" t="s">
        <v>201</v>
      </c>
      <c r="D287" s="39">
        <v>0</v>
      </c>
      <c r="E287" s="53">
        <v>0</v>
      </c>
      <c r="F287" s="53">
        <v>156</v>
      </c>
      <c r="G287" s="37">
        <v>100</v>
      </c>
      <c r="H287" s="188"/>
    </row>
    <row r="288" spans="1:8" ht="30.75" customHeight="1" collapsed="1" x14ac:dyDescent="0.25">
      <c r="A288" s="413" t="s">
        <v>123</v>
      </c>
      <c r="B288" s="413"/>
      <c r="C288" s="413"/>
      <c r="D288" s="413"/>
      <c r="E288" s="413"/>
      <c r="F288" s="413"/>
      <c r="G288" s="413"/>
      <c r="H288" s="413"/>
    </row>
    <row r="289" spans="1:8" ht="15" hidden="1" customHeight="1" outlineLevel="1" x14ac:dyDescent="0.25">
      <c r="A289" s="154"/>
      <c r="B289" s="332" t="s">
        <v>104</v>
      </c>
      <c r="C289" s="332"/>
      <c r="D289" s="332"/>
      <c r="E289" s="332"/>
      <c r="F289" s="332"/>
      <c r="G289" s="332"/>
      <c r="H289" s="332"/>
    </row>
    <row r="290" spans="1:8" ht="63.75" hidden="1" outlineLevel="1" x14ac:dyDescent="0.25">
      <c r="A290" s="152">
        <v>1</v>
      </c>
      <c r="B290" s="73" t="s">
        <v>105</v>
      </c>
      <c r="C290" s="41" t="s">
        <v>106</v>
      </c>
      <c r="D290" s="7">
        <v>50</v>
      </c>
      <c r="E290" s="109">
        <v>50</v>
      </c>
      <c r="F290" s="109">
        <v>50</v>
      </c>
      <c r="G290" s="153">
        <f>F290/E290*100</f>
        <v>100</v>
      </c>
      <c r="H290" s="163"/>
    </row>
    <row r="291" spans="1:8" ht="53.25" hidden="1" customHeight="1" outlineLevel="1" x14ac:dyDescent="0.25">
      <c r="A291" s="152">
        <v>2</v>
      </c>
      <c r="B291" s="73" t="s">
        <v>107</v>
      </c>
      <c r="C291" s="41" t="s">
        <v>108</v>
      </c>
      <c r="D291" s="7">
        <v>1</v>
      </c>
      <c r="E291" s="109">
        <v>5</v>
      </c>
      <c r="F291" s="109">
        <v>1</v>
      </c>
      <c r="G291" s="153">
        <f t="shared" ref="G291:G292" si="21">F291/E291*100</f>
        <v>20</v>
      </c>
      <c r="H291" s="208" t="s">
        <v>586</v>
      </c>
    </row>
    <row r="292" spans="1:8" ht="39.75" hidden="1" customHeight="1" outlineLevel="1" x14ac:dyDescent="0.25">
      <c r="A292" s="152">
        <v>3</v>
      </c>
      <c r="B292" s="73" t="s">
        <v>109</v>
      </c>
      <c r="C292" s="41" t="s">
        <v>110</v>
      </c>
      <c r="D292" s="7">
        <v>29</v>
      </c>
      <c r="E292" s="109">
        <v>15</v>
      </c>
      <c r="F292" s="109">
        <v>34</v>
      </c>
      <c r="G292" s="153">
        <f t="shared" si="21"/>
        <v>226.66666666666666</v>
      </c>
      <c r="H292" s="163"/>
    </row>
    <row r="293" spans="1:8" s="2" customFormat="1" ht="55.5" hidden="1" customHeight="1" outlineLevel="1" x14ac:dyDescent="0.25">
      <c r="A293" s="209"/>
      <c r="B293" s="343" t="s">
        <v>111</v>
      </c>
      <c r="C293" s="343"/>
      <c r="D293" s="343"/>
      <c r="E293" s="343"/>
      <c r="F293" s="343"/>
      <c r="G293" s="343"/>
      <c r="H293" s="343"/>
    </row>
    <row r="294" spans="1:8" s="2" customFormat="1" ht="27" hidden="1" customHeight="1" outlineLevel="1" x14ac:dyDescent="0.25">
      <c r="A294" s="209"/>
      <c r="B294" s="343" t="s">
        <v>112</v>
      </c>
      <c r="C294" s="343"/>
      <c r="D294" s="343"/>
      <c r="E294" s="343"/>
      <c r="F294" s="343"/>
      <c r="G294" s="343"/>
      <c r="H294" s="343"/>
    </row>
    <row r="295" spans="1:8" ht="91.5" hidden="1" customHeight="1" outlineLevel="1" x14ac:dyDescent="0.25">
      <c r="A295" s="152" t="s">
        <v>49</v>
      </c>
      <c r="B295" s="89" t="s">
        <v>542</v>
      </c>
      <c r="C295" s="303" t="s">
        <v>113</v>
      </c>
      <c r="D295" s="7">
        <v>1741</v>
      </c>
      <c r="E295" s="53">
        <v>530</v>
      </c>
      <c r="F295" s="53">
        <v>2781</v>
      </c>
      <c r="G295" s="170">
        <f>F295/E295*100</f>
        <v>524.71698113207549</v>
      </c>
      <c r="H295" s="160"/>
    </row>
    <row r="296" spans="1:8" ht="90" hidden="1" outlineLevel="1" x14ac:dyDescent="0.25">
      <c r="A296" s="152" t="s">
        <v>50</v>
      </c>
      <c r="B296" s="89" t="s">
        <v>543</v>
      </c>
      <c r="C296" s="303" t="s">
        <v>114</v>
      </c>
      <c r="D296" s="7">
        <v>70</v>
      </c>
      <c r="E296" s="53">
        <v>70</v>
      </c>
      <c r="F296" s="53">
        <v>94</v>
      </c>
      <c r="G296" s="170">
        <f>F296/E296*100</f>
        <v>134.28571428571428</v>
      </c>
      <c r="H296" s="160"/>
    </row>
    <row r="297" spans="1:8" s="2" customFormat="1" hidden="1" outlineLevel="1" x14ac:dyDescent="0.25">
      <c r="A297" s="152"/>
      <c r="B297" s="340" t="s">
        <v>121</v>
      </c>
      <c r="C297" s="341"/>
      <c r="D297" s="341"/>
      <c r="E297" s="341"/>
      <c r="F297" s="341"/>
      <c r="G297" s="341"/>
      <c r="H297" s="342"/>
    </row>
    <row r="298" spans="1:8" s="2" customFormat="1" ht="25.5" hidden="1" customHeight="1" outlineLevel="1" x14ac:dyDescent="0.25">
      <c r="A298" s="152">
        <v>2</v>
      </c>
      <c r="B298" s="210" t="s">
        <v>115</v>
      </c>
      <c r="C298" s="9" t="s">
        <v>116</v>
      </c>
      <c r="D298" s="160">
        <v>4</v>
      </c>
      <c r="E298" s="173">
        <v>4</v>
      </c>
      <c r="F298" s="173">
        <v>4</v>
      </c>
      <c r="G298" s="178">
        <v>100</v>
      </c>
      <c r="H298" s="154"/>
    </row>
    <row r="299" spans="1:8" s="2" customFormat="1" ht="16.5" hidden="1" customHeight="1" outlineLevel="1" x14ac:dyDescent="0.25">
      <c r="A299" s="152"/>
      <c r="B299" s="338" t="s">
        <v>117</v>
      </c>
      <c r="C299" s="338"/>
      <c r="D299" s="338"/>
      <c r="E299" s="338"/>
      <c r="F299" s="338"/>
      <c r="G299" s="338"/>
      <c r="H299" s="339"/>
    </row>
    <row r="300" spans="1:8" s="2" customFormat="1" ht="15" hidden="1" customHeight="1" outlineLevel="1" x14ac:dyDescent="0.25">
      <c r="A300" s="152"/>
      <c r="B300" s="338" t="s">
        <v>118</v>
      </c>
      <c r="C300" s="338"/>
      <c r="D300" s="338"/>
      <c r="E300" s="338"/>
      <c r="F300" s="338"/>
      <c r="G300" s="338"/>
      <c r="H300" s="339"/>
    </row>
    <row r="301" spans="1:8" s="2" customFormat="1" ht="51.75" hidden="1" outlineLevel="1" x14ac:dyDescent="0.25">
      <c r="A301" s="152" t="s">
        <v>168</v>
      </c>
      <c r="B301" s="304" t="s">
        <v>119</v>
      </c>
      <c r="C301" s="211" t="s">
        <v>120</v>
      </c>
      <c r="D301" s="164">
        <v>80.900000000000006</v>
      </c>
      <c r="E301" s="53">
        <v>99</v>
      </c>
      <c r="F301" s="53">
        <v>91.5</v>
      </c>
      <c r="G301" s="170">
        <f>F301/E301*100</f>
        <v>92.424242424242422</v>
      </c>
      <c r="H301" s="161" t="s">
        <v>587</v>
      </c>
    </row>
    <row r="302" spans="1:8" s="145" customFormat="1" ht="15.75" collapsed="1" x14ac:dyDescent="0.25">
      <c r="A302" s="344" t="s">
        <v>242</v>
      </c>
      <c r="B302" s="344"/>
      <c r="C302" s="344"/>
      <c r="D302" s="344"/>
      <c r="E302" s="344"/>
      <c r="F302" s="344"/>
      <c r="G302" s="344"/>
      <c r="H302" s="344"/>
    </row>
    <row r="303" spans="1:8" s="2" customFormat="1" ht="18" hidden="1" customHeight="1" outlineLevel="1" x14ac:dyDescent="0.25">
      <c r="A303" s="154"/>
      <c r="B303" s="339" t="s">
        <v>388</v>
      </c>
      <c r="C303" s="407"/>
      <c r="D303" s="407"/>
      <c r="E303" s="407"/>
      <c r="F303" s="407"/>
      <c r="G303" s="407"/>
      <c r="H303" s="408"/>
    </row>
    <row r="304" spans="1:8" s="2" customFormat="1" ht="78.75" hidden="1" customHeight="1" outlineLevel="1" x14ac:dyDescent="0.25">
      <c r="A304" s="152">
        <v>1</v>
      </c>
      <c r="B304" s="94" t="s">
        <v>389</v>
      </c>
      <c r="C304" s="40" t="s">
        <v>318</v>
      </c>
      <c r="D304" s="164">
        <v>36</v>
      </c>
      <c r="E304" s="53">
        <v>10</v>
      </c>
      <c r="F304" s="53">
        <v>33</v>
      </c>
      <c r="G304" s="170">
        <f>F304/E304*100</f>
        <v>330</v>
      </c>
      <c r="H304" s="157"/>
    </row>
    <row r="305" spans="1:10" s="2" customFormat="1" ht="27.75" hidden="1" customHeight="1" outlineLevel="1" x14ac:dyDescent="0.25">
      <c r="A305" s="152">
        <v>2</v>
      </c>
      <c r="B305" s="96" t="s">
        <v>390</v>
      </c>
      <c r="C305" s="40" t="s">
        <v>2</v>
      </c>
      <c r="D305" s="164">
        <v>0</v>
      </c>
      <c r="E305" s="53">
        <v>2016.4</v>
      </c>
      <c r="F305" s="53">
        <v>2016.4</v>
      </c>
      <c r="G305" s="170">
        <f t="shared" ref="G305:G306" si="22">F305/E305*100</f>
        <v>100</v>
      </c>
      <c r="H305" s="6"/>
    </row>
    <row r="306" spans="1:10" s="2" customFormat="1" ht="26.25" hidden="1" outlineLevel="1" x14ac:dyDescent="0.25">
      <c r="A306" s="152">
        <v>3</v>
      </c>
      <c r="B306" s="97" t="s">
        <v>391</v>
      </c>
      <c r="C306" s="72" t="s">
        <v>186</v>
      </c>
      <c r="D306" s="164">
        <v>248</v>
      </c>
      <c r="E306" s="53">
        <v>285</v>
      </c>
      <c r="F306" s="53">
        <v>244</v>
      </c>
      <c r="G306" s="170">
        <f t="shared" si="22"/>
        <v>85.614035087719301</v>
      </c>
      <c r="H306" s="6" t="s">
        <v>536</v>
      </c>
    </row>
    <row r="307" spans="1:10" s="2" customFormat="1" ht="17.25" hidden="1" customHeight="1" outlineLevel="1" x14ac:dyDescent="0.25">
      <c r="A307" s="152"/>
      <c r="B307" s="336" t="s">
        <v>392</v>
      </c>
      <c r="C307" s="337"/>
      <c r="D307" s="337"/>
      <c r="E307" s="337"/>
      <c r="F307" s="337"/>
      <c r="G307" s="337"/>
      <c r="H307" s="337"/>
      <c r="I307" s="70"/>
      <c r="J307" s="71"/>
    </row>
    <row r="308" spans="1:10" s="2" customFormat="1" ht="42.75" hidden="1" customHeight="1" outlineLevel="1" x14ac:dyDescent="0.25">
      <c r="A308" s="152" t="s">
        <v>49</v>
      </c>
      <c r="B308" s="92" t="s">
        <v>393</v>
      </c>
      <c r="C308" s="41" t="s">
        <v>186</v>
      </c>
      <c r="D308" s="39">
        <v>14</v>
      </c>
      <c r="E308" s="53">
        <v>5</v>
      </c>
      <c r="F308" s="53">
        <v>4</v>
      </c>
      <c r="G308" s="170">
        <f>F308/E308*100</f>
        <v>80</v>
      </c>
      <c r="H308" s="78" t="s">
        <v>615</v>
      </c>
    </row>
    <row r="309" spans="1:10" s="2" customFormat="1" ht="26.25" hidden="1" outlineLevel="1" x14ac:dyDescent="0.25">
      <c r="A309" s="152" t="s">
        <v>50</v>
      </c>
      <c r="B309" s="92" t="s">
        <v>394</v>
      </c>
      <c r="C309" s="41" t="s">
        <v>186</v>
      </c>
      <c r="D309" s="39">
        <v>66</v>
      </c>
      <c r="E309" s="53">
        <v>30</v>
      </c>
      <c r="F309" s="53">
        <v>55</v>
      </c>
      <c r="G309" s="170">
        <f t="shared" ref="G309:G316" si="23">F309/E309*100</f>
        <v>183.33333333333331</v>
      </c>
      <c r="H309" s="51"/>
    </row>
    <row r="310" spans="1:10" s="2" customFormat="1" ht="30" hidden="1" customHeight="1" outlineLevel="1" x14ac:dyDescent="0.25">
      <c r="A310" s="152" t="s">
        <v>151</v>
      </c>
      <c r="B310" s="92" t="s">
        <v>395</v>
      </c>
      <c r="C310" s="41" t="s">
        <v>186</v>
      </c>
      <c r="D310" s="15">
        <v>630</v>
      </c>
      <c r="E310" s="53">
        <v>665</v>
      </c>
      <c r="F310" s="53">
        <v>676</v>
      </c>
      <c r="G310" s="170">
        <f t="shared" si="23"/>
        <v>101.65413533834587</v>
      </c>
      <c r="H310" s="212"/>
    </row>
    <row r="311" spans="1:10" s="2" customFormat="1" ht="39" hidden="1" outlineLevel="1" x14ac:dyDescent="0.25">
      <c r="A311" s="152" t="s">
        <v>153</v>
      </c>
      <c r="B311" s="123" t="s">
        <v>396</v>
      </c>
      <c r="C311" s="41" t="s">
        <v>186</v>
      </c>
      <c r="D311" s="39">
        <v>543</v>
      </c>
      <c r="E311" s="53">
        <v>593</v>
      </c>
      <c r="F311" s="53">
        <v>578</v>
      </c>
      <c r="G311" s="170">
        <f t="shared" si="23"/>
        <v>97.470489038785828</v>
      </c>
      <c r="H311" s="51" t="s">
        <v>537</v>
      </c>
    </row>
    <row r="312" spans="1:10" s="2" customFormat="1" ht="15.75" hidden="1" outlineLevel="1" x14ac:dyDescent="0.25">
      <c r="A312" s="152" t="s">
        <v>154</v>
      </c>
      <c r="B312" s="123" t="s">
        <v>397</v>
      </c>
      <c r="C312" s="41" t="s">
        <v>186</v>
      </c>
      <c r="D312" s="39">
        <v>87</v>
      </c>
      <c r="E312" s="53">
        <v>72</v>
      </c>
      <c r="F312" s="53">
        <v>98</v>
      </c>
      <c r="G312" s="170">
        <f t="shared" si="23"/>
        <v>136.11111111111111</v>
      </c>
      <c r="H312" s="75"/>
    </row>
    <row r="313" spans="1:10" s="2" customFormat="1" ht="51.75" hidden="1" outlineLevel="1" x14ac:dyDescent="0.25">
      <c r="A313" s="152" t="s">
        <v>155</v>
      </c>
      <c r="B313" s="92" t="s">
        <v>419</v>
      </c>
      <c r="C313" s="41" t="s">
        <v>3</v>
      </c>
      <c r="D313" s="39">
        <v>100</v>
      </c>
      <c r="E313" s="53">
        <v>100</v>
      </c>
      <c r="F313" s="53">
        <v>100</v>
      </c>
      <c r="G313" s="170">
        <f t="shared" si="23"/>
        <v>100</v>
      </c>
      <c r="H313" s="75"/>
    </row>
    <row r="314" spans="1:10" s="2" customFormat="1" ht="30" hidden="1" customHeight="1" outlineLevel="1" x14ac:dyDescent="0.25">
      <c r="A314" s="152" t="s">
        <v>156</v>
      </c>
      <c r="B314" s="73" t="s">
        <v>420</v>
      </c>
      <c r="C314" s="44" t="s">
        <v>186</v>
      </c>
      <c r="D314" s="164">
        <v>305</v>
      </c>
      <c r="E314" s="53">
        <v>100</v>
      </c>
      <c r="F314" s="53">
        <v>335</v>
      </c>
      <c r="G314" s="170">
        <f t="shared" si="23"/>
        <v>335</v>
      </c>
      <c r="H314" s="154"/>
    </row>
    <row r="315" spans="1:10" s="2" customFormat="1" ht="26.25" hidden="1" outlineLevel="1" x14ac:dyDescent="0.25">
      <c r="A315" s="152" t="s">
        <v>158</v>
      </c>
      <c r="B315" s="92" t="s">
        <v>398</v>
      </c>
      <c r="C315" s="41" t="s">
        <v>186</v>
      </c>
      <c r="D315" s="39">
        <v>0</v>
      </c>
      <c r="E315" s="53">
        <v>6</v>
      </c>
      <c r="F315" s="53">
        <v>7</v>
      </c>
      <c r="G315" s="170">
        <f t="shared" si="23"/>
        <v>116.66666666666667</v>
      </c>
      <c r="H315" s="78"/>
    </row>
    <row r="316" spans="1:10" s="2" customFormat="1" ht="26.25" hidden="1" outlineLevel="1" x14ac:dyDescent="0.25">
      <c r="A316" s="152" t="s">
        <v>159</v>
      </c>
      <c r="B316" s="92" t="s">
        <v>399</v>
      </c>
      <c r="C316" s="41" t="s">
        <v>400</v>
      </c>
      <c r="D316" s="39">
        <v>0</v>
      </c>
      <c r="E316" s="53">
        <v>240</v>
      </c>
      <c r="F316" s="53">
        <v>372.7</v>
      </c>
      <c r="G316" s="170">
        <f t="shared" si="23"/>
        <v>155.29166666666669</v>
      </c>
      <c r="H316" s="78"/>
    </row>
    <row r="317" spans="1:10" s="2" customFormat="1" ht="15.75" hidden="1" customHeight="1" outlineLevel="1" x14ac:dyDescent="0.25">
      <c r="A317" s="152"/>
      <c r="B317" s="336" t="s">
        <v>401</v>
      </c>
      <c r="C317" s="337"/>
      <c r="D317" s="337"/>
      <c r="E317" s="337"/>
      <c r="F317" s="337"/>
      <c r="G317" s="337"/>
      <c r="H317" s="337"/>
      <c r="I317" s="68"/>
      <c r="J317" s="69"/>
    </row>
    <row r="318" spans="1:10" s="2" customFormat="1" ht="27.75" hidden="1" customHeight="1" outlineLevel="1" x14ac:dyDescent="0.25">
      <c r="A318" s="152" t="s">
        <v>168</v>
      </c>
      <c r="B318" s="92" t="s">
        <v>402</v>
      </c>
      <c r="C318" s="41" t="s">
        <v>400</v>
      </c>
      <c r="D318" s="164">
        <v>631</v>
      </c>
      <c r="E318" s="53">
        <v>100</v>
      </c>
      <c r="F318" s="53">
        <v>631</v>
      </c>
      <c r="G318" s="170">
        <f>F318/E318*100</f>
        <v>631</v>
      </c>
      <c r="H318" s="78"/>
    </row>
    <row r="319" spans="1:10" s="2" customFormat="1" ht="15.75" hidden="1" customHeight="1" outlineLevel="1" x14ac:dyDescent="0.25">
      <c r="A319" s="152"/>
      <c r="B319" s="336" t="s">
        <v>403</v>
      </c>
      <c r="C319" s="337"/>
      <c r="D319" s="337"/>
      <c r="E319" s="337"/>
      <c r="F319" s="337"/>
      <c r="G319" s="337"/>
      <c r="H319" s="337"/>
      <c r="I319" s="68"/>
      <c r="J319" s="69"/>
    </row>
    <row r="320" spans="1:10" s="2" customFormat="1" ht="39" hidden="1" outlineLevel="1" x14ac:dyDescent="0.25">
      <c r="A320" s="152" t="s">
        <v>170</v>
      </c>
      <c r="B320" s="46" t="s">
        <v>404</v>
      </c>
      <c r="C320" s="29" t="s">
        <v>186</v>
      </c>
      <c r="D320" s="15">
        <v>3</v>
      </c>
      <c r="E320" s="53">
        <v>4</v>
      </c>
      <c r="F320" s="53">
        <v>1</v>
      </c>
      <c r="G320" s="170">
        <f>F320/E320*100</f>
        <v>25</v>
      </c>
      <c r="H320" s="78"/>
    </row>
    <row r="321" spans="1:8" s="2" customFormat="1" ht="26.25" hidden="1" outlineLevel="1" x14ac:dyDescent="0.25">
      <c r="A321" s="152" t="s">
        <v>171</v>
      </c>
      <c r="B321" s="46" t="s">
        <v>405</v>
      </c>
      <c r="C321" s="29" t="s">
        <v>186</v>
      </c>
      <c r="D321" s="15">
        <v>9</v>
      </c>
      <c r="E321" s="53">
        <v>12</v>
      </c>
      <c r="F321" s="53">
        <v>2</v>
      </c>
      <c r="G321" s="170">
        <f>F321/E321*100</f>
        <v>16.666666666666664</v>
      </c>
      <c r="H321" s="79" t="s">
        <v>536</v>
      </c>
    </row>
    <row r="322" spans="1:8" s="145" customFormat="1" ht="15.75" collapsed="1" x14ac:dyDescent="0.25">
      <c r="A322" s="344" t="s">
        <v>243</v>
      </c>
      <c r="B322" s="344"/>
      <c r="C322" s="344"/>
      <c r="D322" s="344"/>
      <c r="E322" s="344"/>
      <c r="F322" s="344"/>
      <c r="G322" s="344"/>
      <c r="H322" s="344"/>
    </row>
    <row r="323" spans="1:8" s="2" customFormat="1" ht="19.5" hidden="1" customHeight="1" outlineLevel="1" x14ac:dyDescent="0.25">
      <c r="A323" s="209"/>
      <c r="B323" s="338" t="s">
        <v>619</v>
      </c>
      <c r="C323" s="338"/>
      <c r="D323" s="338"/>
      <c r="E323" s="338"/>
      <c r="F323" s="338"/>
      <c r="G323" s="338"/>
      <c r="H323" s="338"/>
    </row>
    <row r="324" spans="1:8" s="2" customFormat="1" ht="38.25" hidden="1" outlineLevel="1" x14ac:dyDescent="0.25">
      <c r="A324" s="152">
        <v>1</v>
      </c>
      <c r="B324" s="74" t="s">
        <v>406</v>
      </c>
      <c r="C324" s="39" t="s">
        <v>3</v>
      </c>
      <c r="D324" s="147">
        <v>29</v>
      </c>
      <c r="E324" s="54">
        <v>29</v>
      </c>
      <c r="F324" s="54">
        <v>29</v>
      </c>
      <c r="G324" s="170">
        <f>F324/E324*100</f>
        <v>100</v>
      </c>
      <c r="H324" s="154"/>
    </row>
    <row r="325" spans="1:8" s="2" customFormat="1" ht="25.5" hidden="1" outlineLevel="1" x14ac:dyDescent="0.25">
      <c r="A325" s="152">
        <v>2</v>
      </c>
      <c r="B325" s="74" t="s">
        <v>407</v>
      </c>
      <c r="C325" s="39" t="s">
        <v>3</v>
      </c>
      <c r="D325" s="147">
        <v>0.2</v>
      </c>
      <c r="E325" s="54">
        <v>0.2</v>
      </c>
      <c r="F325" s="54">
        <v>0.2</v>
      </c>
      <c r="G325" s="170">
        <f t="shared" ref="G325:G327" si="24">F325/E325*100</f>
        <v>100</v>
      </c>
      <c r="H325" s="154"/>
    </row>
    <row r="326" spans="1:8" s="2" customFormat="1" ht="25.5" hidden="1" outlineLevel="1" x14ac:dyDescent="0.25">
      <c r="A326" s="152">
        <v>3</v>
      </c>
      <c r="B326" s="74" t="s">
        <v>408</v>
      </c>
      <c r="C326" s="39" t="s">
        <v>3</v>
      </c>
      <c r="D326" s="147">
        <v>90</v>
      </c>
      <c r="E326" s="54">
        <v>90</v>
      </c>
      <c r="F326" s="54">
        <v>90</v>
      </c>
      <c r="G326" s="170">
        <f t="shared" si="24"/>
        <v>100</v>
      </c>
      <c r="H326" s="154"/>
    </row>
    <row r="327" spans="1:8" s="2" customFormat="1" ht="52.5" hidden="1" customHeight="1" outlineLevel="1" x14ac:dyDescent="0.25">
      <c r="A327" s="152">
        <v>4</v>
      </c>
      <c r="B327" s="74" t="s">
        <v>409</v>
      </c>
      <c r="C327" s="39" t="s">
        <v>3</v>
      </c>
      <c r="D327" s="147">
        <v>15</v>
      </c>
      <c r="E327" s="54">
        <v>15</v>
      </c>
      <c r="F327" s="54">
        <v>15</v>
      </c>
      <c r="G327" s="170">
        <f t="shared" si="24"/>
        <v>100</v>
      </c>
      <c r="H327" s="154"/>
    </row>
    <row r="328" spans="1:8" s="2" customFormat="1" ht="30" hidden="1" customHeight="1" outlineLevel="1" x14ac:dyDescent="0.25">
      <c r="A328" s="152"/>
      <c r="B328" s="338" t="s">
        <v>620</v>
      </c>
      <c r="C328" s="338"/>
      <c r="D328" s="338"/>
      <c r="E328" s="338"/>
      <c r="F328" s="338"/>
      <c r="G328" s="338"/>
      <c r="H328" s="338"/>
    </row>
    <row r="329" spans="1:8" s="2" customFormat="1" ht="18" hidden="1" customHeight="1" outlineLevel="1" x14ac:dyDescent="0.25">
      <c r="A329" s="152"/>
      <c r="B329" s="338" t="s">
        <v>410</v>
      </c>
      <c r="C329" s="338"/>
      <c r="D329" s="338"/>
      <c r="E329" s="338"/>
      <c r="F329" s="338"/>
      <c r="G329" s="338"/>
      <c r="H329" s="338"/>
    </row>
    <row r="330" spans="1:8" s="2" customFormat="1" ht="25.5" hidden="1" outlineLevel="1" x14ac:dyDescent="0.25">
      <c r="A330" s="200" t="s">
        <v>49</v>
      </c>
      <c r="B330" s="74" t="s">
        <v>411</v>
      </c>
      <c r="C330" s="213" t="s">
        <v>412</v>
      </c>
      <c r="D330" s="103">
        <v>7</v>
      </c>
      <c r="E330" s="58">
        <v>8</v>
      </c>
      <c r="F330" s="58">
        <v>8</v>
      </c>
      <c r="G330" s="170">
        <f>F330/E330*100</f>
        <v>100</v>
      </c>
      <c r="H330" s="162"/>
    </row>
    <row r="331" spans="1:8" s="2" customFormat="1" ht="24.75" hidden="1" customHeight="1" outlineLevel="1" x14ac:dyDescent="0.25">
      <c r="A331" s="200" t="s">
        <v>50</v>
      </c>
      <c r="B331" s="74" t="s">
        <v>413</v>
      </c>
      <c r="C331" s="213" t="s">
        <v>414</v>
      </c>
      <c r="D331" s="77">
        <v>693.4</v>
      </c>
      <c r="E331" s="53">
        <v>641.1</v>
      </c>
      <c r="F331" s="57">
        <v>641.1</v>
      </c>
      <c r="G331" s="170">
        <f>F331/E331*100</f>
        <v>100</v>
      </c>
      <c r="H331" s="163"/>
    </row>
    <row r="332" spans="1:8" s="2" customFormat="1" ht="26.25" hidden="1" customHeight="1" outlineLevel="1" x14ac:dyDescent="0.25">
      <c r="A332" s="200"/>
      <c r="B332" s="332" t="s">
        <v>621</v>
      </c>
      <c r="C332" s="332"/>
      <c r="D332" s="332"/>
      <c r="E332" s="332"/>
      <c r="F332" s="332"/>
      <c r="G332" s="332"/>
      <c r="H332" s="332"/>
    </row>
    <row r="333" spans="1:8" s="2" customFormat="1" ht="12.75" hidden="1" customHeight="1" outlineLevel="1" x14ac:dyDescent="0.25">
      <c r="A333" s="200"/>
      <c r="B333" s="332" t="s">
        <v>415</v>
      </c>
      <c r="C333" s="332"/>
      <c r="D333" s="332"/>
      <c r="E333" s="332"/>
      <c r="F333" s="332"/>
      <c r="G333" s="332"/>
      <c r="H333" s="332"/>
    </row>
    <row r="334" spans="1:8" s="2" customFormat="1" ht="27" hidden="1" customHeight="1" outlineLevel="1" x14ac:dyDescent="0.25">
      <c r="A334" s="200" t="s">
        <v>168</v>
      </c>
      <c r="B334" s="92" t="s">
        <v>416</v>
      </c>
      <c r="C334" s="44" t="s">
        <v>412</v>
      </c>
      <c r="D334" s="214">
        <v>0</v>
      </c>
      <c r="E334" s="58">
        <v>0</v>
      </c>
      <c r="F334" s="58">
        <v>0</v>
      </c>
      <c r="G334" s="170" t="s">
        <v>76</v>
      </c>
      <c r="H334" s="409" t="s">
        <v>622</v>
      </c>
    </row>
    <row r="335" spans="1:8" s="2" customFormat="1" ht="27.75" hidden="1" customHeight="1" outlineLevel="1" x14ac:dyDescent="0.25">
      <c r="A335" s="200" t="s">
        <v>92</v>
      </c>
      <c r="B335" s="92" t="s">
        <v>417</v>
      </c>
      <c r="C335" s="44" t="s">
        <v>414</v>
      </c>
      <c r="D335" s="170">
        <v>0</v>
      </c>
      <c r="E335" s="54">
        <v>0</v>
      </c>
      <c r="F335" s="57">
        <v>0</v>
      </c>
      <c r="G335" s="170" t="s">
        <v>76</v>
      </c>
      <c r="H335" s="410"/>
    </row>
    <row r="336" spans="1:8" s="2" customFormat="1" ht="31.5" hidden="1" customHeight="1" outlineLevel="1" x14ac:dyDescent="0.25">
      <c r="A336" s="200"/>
      <c r="B336" s="332" t="s">
        <v>623</v>
      </c>
      <c r="C336" s="332"/>
      <c r="D336" s="332"/>
      <c r="E336" s="332"/>
      <c r="F336" s="332"/>
      <c r="G336" s="332"/>
      <c r="H336" s="332"/>
    </row>
    <row r="337" spans="1:8" s="2" customFormat="1" hidden="1" outlineLevel="1" x14ac:dyDescent="0.25">
      <c r="A337" s="200"/>
      <c r="B337" s="386" t="s">
        <v>418</v>
      </c>
      <c r="C337" s="386"/>
      <c r="D337" s="386"/>
      <c r="E337" s="386"/>
      <c r="F337" s="386"/>
      <c r="G337" s="386"/>
      <c r="H337" s="386"/>
    </row>
    <row r="338" spans="1:8" s="2" customFormat="1" ht="51" hidden="1" outlineLevel="1" x14ac:dyDescent="0.25">
      <c r="A338" s="200" t="s">
        <v>170</v>
      </c>
      <c r="B338" s="74" t="s">
        <v>552</v>
      </c>
      <c r="C338" s="44" t="s">
        <v>3</v>
      </c>
      <c r="D338" s="15">
        <v>33.299999999999997</v>
      </c>
      <c r="E338" s="53">
        <v>42.9</v>
      </c>
      <c r="F338" s="53">
        <v>42.9</v>
      </c>
      <c r="G338" s="170">
        <f>F338/E338*100</f>
        <v>100</v>
      </c>
      <c r="H338" s="163"/>
    </row>
    <row r="339" spans="1:8" s="2" customFormat="1" ht="105" hidden="1" customHeight="1" outlineLevel="1" x14ac:dyDescent="0.25">
      <c r="A339" s="200" t="s">
        <v>171</v>
      </c>
      <c r="B339" s="74" t="s">
        <v>551</v>
      </c>
      <c r="C339" s="44" t="s">
        <v>3</v>
      </c>
      <c r="D339" s="147">
        <v>100</v>
      </c>
      <c r="E339" s="54">
        <v>100</v>
      </c>
      <c r="F339" s="54">
        <v>100</v>
      </c>
      <c r="G339" s="170">
        <f>F339/E339*100</f>
        <v>100</v>
      </c>
      <c r="H339" s="163"/>
    </row>
    <row r="340" spans="1:8" s="2" customFormat="1" ht="16.5" hidden="1" customHeight="1" outlineLevel="1" x14ac:dyDescent="0.25">
      <c r="A340" s="200"/>
      <c r="B340" s="391" t="s">
        <v>546</v>
      </c>
      <c r="C340" s="391"/>
      <c r="D340" s="391"/>
      <c r="E340" s="391"/>
      <c r="F340" s="391"/>
      <c r="G340" s="391"/>
      <c r="H340" s="391"/>
    </row>
    <row r="341" spans="1:8" s="2" customFormat="1" ht="16.5" hidden="1" customHeight="1" outlineLevel="1" x14ac:dyDescent="0.25">
      <c r="A341" s="200"/>
      <c r="B341" s="302" t="s">
        <v>547</v>
      </c>
      <c r="C341" s="285"/>
      <c r="D341" s="285"/>
      <c r="E341" s="285"/>
      <c r="F341" s="285"/>
      <c r="G341" s="285"/>
      <c r="H341" s="286"/>
    </row>
    <row r="342" spans="1:8" s="2" customFormat="1" ht="42.75" hidden="1" customHeight="1" outlineLevel="1" x14ac:dyDescent="0.25">
      <c r="A342" s="200"/>
      <c r="B342" s="74" t="s">
        <v>549</v>
      </c>
      <c r="C342" s="44" t="s">
        <v>3</v>
      </c>
      <c r="D342" s="45">
        <v>100</v>
      </c>
      <c r="E342" s="54">
        <v>100</v>
      </c>
      <c r="F342" s="54">
        <v>99.6</v>
      </c>
      <c r="G342" s="170">
        <f>F342/E342*100</f>
        <v>99.6</v>
      </c>
      <c r="H342" s="160" t="s">
        <v>624</v>
      </c>
    </row>
    <row r="343" spans="1:8" s="2" customFormat="1" ht="16.5" hidden="1" customHeight="1" outlineLevel="1" x14ac:dyDescent="0.25">
      <c r="A343" s="200"/>
      <c r="B343" s="302" t="s">
        <v>548</v>
      </c>
      <c r="C343" s="285"/>
      <c r="D343" s="285"/>
      <c r="E343" s="285"/>
      <c r="F343" s="285"/>
      <c r="G343" s="285"/>
      <c r="H343" s="286"/>
    </row>
    <row r="344" spans="1:8" s="2" customFormat="1" ht="42" hidden="1" customHeight="1" outlineLevel="1" x14ac:dyDescent="0.25">
      <c r="A344" s="200"/>
      <c r="B344" s="74" t="s">
        <v>550</v>
      </c>
      <c r="C344" s="44" t="s">
        <v>412</v>
      </c>
      <c r="D344" s="45">
        <v>14</v>
      </c>
      <c r="E344" s="53">
        <v>16</v>
      </c>
      <c r="F344" s="53">
        <v>16</v>
      </c>
      <c r="G344" s="170">
        <f>F344/E344*100</f>
        <v>100</v>
      </c>
      <c r="H344" s="163"/>
    </row>
    <row r="345" spans="1:8" s="2" customFormat="1" ht="42" hidden="1" customHeight="1" outlineLevel="1" x14ac:dyDescent="0.25">
      <c r="A345" s="200"/>
      <c r="B345" s="414" t="s">
        <v>626</v>
      </c>
      <c r="C345" s="415"/>
      <c r="D345" s="415"/>
      <c r="E345" s="415"/>
      <c r="F345" s="415"/>
      <c r="G345" s="416"/>
      <c r="H345" s="163"/>
    </row>
    <row r="346" spans="1:8" s="2" customFormat="1" ht="42" hidden="1" customHeight="1" outlineLevel="1" x14ac:dyDescent="0.25">
      <c r="A346" s="200"/>
      <c r="B346" s="74" t="s">
        <v>550</v>
      </c>
      <c r="C346" s="44" t="s">
        <v>625</v>
      </c>
      <c r="D346" s="45">
        <v>0</v>
      </c>
      <c r="E346" s="53">
        <v>0</v>
      </c>
      <c r="F346" s="53">
        <v>1</v>
      </c>
      <c r="G346" s="170">
        <v>100</v>
      </c>
      <c r="H346" s="163"/>
    </row>
    <row r="347" spans="1:8" s="145" customFormat="1" ht="15.75" collapsed="1" x14ac:dyDescent="0.25">
      <c r="A347" s="366" t="s">
        <v>244</v>
      </c>
      <c r="B347" s="366"/>
      <c r="C347" s="366"/>
      <c r="D347" s="366"/>
      <c r="E347" s="366"/>
      <c r="F347" s="366"/>
      <c r="G347" s="366"/>
      <c r="H347" s="366"/>
    </row>
    <row r="348" spans="1:8" s="2" customFormat="1" ht="15.75" hidden="1" customHeight="1" outlineLevel="1" x14ac:dyDescent="0.25">
      <c r="A348" s="163"/>
      <c r="B348" s="332" t="s">
        <v>421</v>
      </c>
      <c r="C348" s="332"/>
      <c r="D348" s="332"/>
      <c r="E348" s="332"/>
      <c r="F348" s="332"/>
      <c r="G348" s="332"/>
      <c r="H348" s="332"/>
    </row>
    <row r="349" spans="1:8" s="2" customFormat="1" ht="25.5" hidden="1" outlineLevel="1" x14ac:dyDescent="0.25">
      <c r="A349" s="152">
        <v>1</v>
      </c>
      <c r="B349" s="74" t="s">
        <v>422</v>
      </c>
      <c r="C349" s="213" t="s">
        <v>84</v>
      </c>
      <c r="D349" s="39">
        <v>4</v>
      </c>
      <c r="E349" s="53">
        <v>4</v>
      </c>
      <c r="F349" s="53">
        <v>4</v>
      </c>
      <c r="G349" s="170">
        <f>F349/E349*100</f>
        <v>100</v>
      </c>
      <c r="H349" s="160"/>
    </row>
    <row r="350" spans="1:8" s="2" customFormat="1" ht="25.5" hidden="1" outlineLevel="1" x14ac:dyDescent="0.25">
      <c r="A350" s="152">
        <v>2</v>
      </c>
      <c r="B350" s="74" t="s">
        <v>423</v>
      </c>
      <c r="C350" s="213" t="s">
        <v>84</v>
      </c>
      <c r="D350" s="39">
        <v>300</v>
      </c>
      <c r="E350" s="53">
        <v>300</v>
      </c>
      <c r="F350" s="53">
        <v>300</v>
      </c>
      <c r="G350" s="170">
        <f t="shared" ref="G350:G351" si="25">F350/E350*100</f>
        <v>100</v>
      </c>
      <c r="H350" s="160"/>
    </row>
    <row r="351" spans="1:8" s="2" customFormat="1" ht="25.5" hidden="1" outlineLevel="1" x14ac:dyDescent="0.25">
      <c r="A351" s="152">
        <v>3</v>
      </c>
      <c r="B351" s="74" t="s">
        <v>424</v>
      </c>
      <c r="C351" s="213" t="s">
        <v>84</v>
      </c>
      <c r="D351" s="39">
        <v>3</v>
      </c>
      <c r="E351" s="53">
        <v>3</v>
      </c>
      <c r="F351" s="53">
        <v>3</v>
      </c>
      <c r="G351" s="170">
        <f t="shared" si="25"/>
        <v>100</v>
      </c>
      <c r="H351" s="160"/>
    </row>
    <row r="352" spans="1:8" s="2" customFormat="1" ht="25.5" hidden="1" outlineLevel="1" x14ac:dyDescent="0.25">
      <c r="A352" s="152">
        <v>4</v>
      </c>
      <c r="B352" s="74" t="s">
        <v>425</v>
      </c>
      <c r="C352" s="213" t="s">
        <v>84</v>
      </c>
      <c r="D352" s="39">
        <v>0</v>
      </c>
      <c r="E352" s="53">
        <v>0</v>
      </c>
      <c r="F352" s="53">
        <v>0</v>
      </c>
      <c r="G352" s="170">
        <v>100</v>
      </c>
      <c r="H352" s="160"/>
    </row>
    <row r="353" spans="1:8" s="2" customFormat="1" ht="15" hidden="1" customHeight="1" outlineLevel="1" x14ac:dyDescent="0.25">
      <c r="A353" s="152"/>
      <c r="B353" s="391" t="s">
        <v>426</v>
      </c>
      <c r="C353" s="391"/>
      <c r="D353" s="391"/>
      <c r="E353" s="391"/>
      <c r="F353" s="391"/>
      <c r="G353" s="391"/>
      <c r="H353" s="391"/>
    </row>
    <row r="354" spans="1:8" s="2" customFormat="1" ht="38.25" hidden="1" outlineLevel="1" x14ac:dyDescent="0.25">
      <c r="A354" s="200" t="s">
        <v>49</v>
      </c>
      <c r="B354" s="74" t="s">
        <v>427</v>
      </c>
      <c r="C354" s="44" t="s">
        <v>84</v>
      </c>
      <c r="D354" s="39">
        <v>2</v>
      </c>
      <c r="E354" s="53">
        <v>2</v>
      </c>
      <c r="F354" s="53">
        <v>2</v>
      </c>
      <c r="G354" s="170">
        <f>F354/E354*100</f>
        <v>100</v>
      </c>
      <c r="H354" s="160"/>
    </row>
    <row r="355" spans="1:8" s="2" customFormat="1" ht="51" hidden="1" outlineLevel="1" x14ac:dyDescent="0.25">
      <c r="A355" s="200" t="s">
        <v>50</v>
      </c>
      <c r="B355" s="74" t="s">
        <v>576</v>
      </c>
      <c r="C355" s="44" t="s">
        <v>428</v>
      </c>
      <c r="D355" s="39">
        <v>4</v>
      </c>
      <c r="E355" s="53">
        <v>4</v>
      </c>
      <c r="F355" s="53">
        <v>4</v>
      </c>
      <c r="G355" s="170">
        <f t="shared" ref="G355:G357" si="26">F355/E355*100</f>
        <v>100</v>
      </c>
      <c r="H355" s="160"/>
    </row>
    <row r="356" spans="1:8" s="2" customFormat="1" ht="25.5" hidden="1" outlineLevel="1" x14ac:dyDescent="0.25">
      <c r="A356" s="200" t="s">
        <v>151</v>
      </c>
      <c r="B356" s="74" t="s">
        <v>429</v>
      </c>
      <c r="C356" s="44" t="s">
        <v>84</v>
      </c>
      <c r="D356" s="39">
        <v>4</v>
      </c>
      <c r="E356" s="53">
        <v>4</v>
      </c>
      <c r="F356" s="53">
        <v>4</v>
      </c>
      <c r="G356" s="170">
        <f t="shared" si="26"/>
        <v>100</v>
      </c>
      <c r="H356" s="160"/>
    </row>
    <row r="357" spans="1:8" s="2" customFormat="1" ht="38.25" hidden="1" outlineLevel="1" x14ac:dyDescent="0.25">
      <c r="A357" s="200" t="s">
        <v>152</v>
      </c>
      <c r="B357" s="74" t="s">
        <v>430</v>
      </c>
      <c r="C357" s="44" t="s">
        <v>84</v>
      </c>
      <c r="D357" s="39">
        <v>300</v>
      </c>
      <c r="E357" s="53">
        <v>300</v>
      </c>
      <c r="F357" s="53">
        <v>300</v>
      </c>
      <c r="G357" s="170">
        <f t="shared" si="26"/>
        <v>100</v>
      </c>
      <c r="H357" s="160"/>
    </row>
    <row r="358" spans="1:8" s="2" customFormat="1" ht="15.75" hidden="1" customHeight="1" outlineLevel="1" x14ac:dyDescent="0.25">
      <c r="A358" s="152"/>
      <c r="B358" s="332" t="s">
        <v>431</v>
      </c>
      <c r="C358" s="332"/>
      <c r="D358" s="332"/>
      <c r="E358" s="332"/>
      <c r="F358" s="332"/>
      <c r="G358" s="332"/>
      <c r="H358" s="332"/>
    </row>
    <row r="359" spans="1:8" s="2" customFormat="1" ht="51" hidden="1" outlineLevel="1" x14ac:dyDescent="0.25">
      <c r="A359" s="152" t="s">
        <v>168</v>
      </c>
      <c r="B359" s="74" t="s">
        <v>432</v>
      </c>
      <c r="C359" s="44" t="s">
        <v>84</v>
      </c>
      <c r="D359" s="39">
        <v>2</v>
      </c>
      <c r="E359" s="53">
        <v>2</v>
      </c>
      <c r="F359" s="53">
        <v>2</v>
      </c>
      <c r="G359" s="170">
        <f>F359/E359*100</f>
        <v>100</v>
      </c>
      <c r="H359" s="160"/>
    </row>
    <row r="360" spans="1:8" s="145" customFormat="1" ht="15.75" collapsed="1" x14ac:dyDescent="0.25">
      <c r="A360" s="411" t="s">
        <v>103</v>
      </c>
      <c r="B360" s="412"/>
      <c r="C360" s="412"/>
      <c r="D360" s="412"/>
      <c r="E360" s="412"/>
      <c r="F360" s="412"/>
      <c r="G360" s="412"/>
      <c r="H360" s="412"/>
    </row>
    <row r="361" spans="1:8" ht="27" hidden="1" customHeight="1" outlineLevel="1" x14ac:dyDescent="0.25">
      <c r="A361" s="110"/>
      <c r="B361" s="333" t="s">
        <v>77</v>
      </c>
      <c r="C361" s="334"/>
      <c r="D361" s="334"/>
      <c r="E361" s="334"/>
      <c r="F361" s="334"/>
      <c r="G361" s="334"/>
      <c r="H361" s="335"/>
    </row>
    <row r="362" spans="1:8" ht="26.25" hidden="1" outlineLevel="1" x14ac:dyDescent="0.25">
      <c r="A362" s="303">
        <v>1</v>
      </c>
      <c r="B362" s="89" t="s">
        <v>78</v>
      </c>
      <c r="C362" s="6" t="s">
        <v>79</v>
      </c>
      <c r="D362" s="6">
        <v>0</v>
      </c>
      <c r="E362" s="55">
        <v>0</v>
      </c>
      <c r="F362" s="55">
        <v>0</v>
      </c>
      <c r="G362" s="80">
        <v>100</v>
      </c>
      <c r="H362" s="6"/>
    </row>
    <row r="363" spans="1:8" ht="39" hidden="1" outlineLevel="1" x14ac:dyDescent="0.25">
      <c r="A363" s="303">
        <v>2</v>
      </c>
      <c r="B363" s="89" t="s">
        <v>80</v>
      </c>
      <c r="C363" s="6" t="s">
        <v>79</v>
      </c>
      <c r="D363" s="6">
        <v>0</v>
      </c>
      <c r="E363" s="55">
        <v>1</v>
      </c>
      <c r="F363" s="55">
        <v>1</v>
      </c>
      <c r="G363" s="80">
        <v>100</v>
      </c>
      <c r="H363" s="6" t="s">
        <v>592</v>
      </c>
    </row>
    <row r="364" spans="1:8" ht="51.75" hidden="1" outlineLevel="1" x14ac:dyDescent="0.25">
      <c r="A364" s="303">
        <v>3</v>
      </c>
      <c r="B364" s="89" t="s">
        <v>81</v>
      </c>
      <c r="C364" s="6" t="s">
        <v>79</v>
      </c>
      <c r="D364" s="6">
        <v>0</v>
      </c>
      <c r="E364" s="55">
        <v>1</v>
      </c>
      <c r="F364" s="55">
        <v>0</v>
      </c>
      <c r="G364" s="80">
        <v>0</v>
      </c>
      <c r="H364" s="6" t="s">
        <v>591</v>
      </c>
    </row>
    <row r="365" spans="1:8" ht="33" hidden="1" customHeight="1" outlineLevel="1" x14ac:dyDescent="0.25">
      <c r="A365" s="303">
        <v>4</v>
      </c>
      <c r="B365" s="31" t="s">
        <v>82</v>
      </c>
      <c r="C365" s="90" t="s">
        <v>3</v>
      </c>
      <c r="D365" s="6">
        <v>100</v>
      </c>
      <c r="E365" s="55">
        <v>100</v>
      </c>
      <c r="F365" s="55">
        <v>100</v>
      </c>
      <c r="G365" s="80">
        <v>100</v>
      </c>
      <c r="H365" s="6"/>
    </row>
    <row r="366" spans="1:8" ht="41.25" hidden="1" customHeight="1" outlineLevel="1" x14ac:dyDescent="0.25">
      <c r="A366" s="303">
        <v>5</v>
      </c>
      <c r="B366" s="31" t="s">
        <v>83</v>
      </c>
      <c r="C366" s="90" t="s">
        <v>84</v>
      </c>
      <c r="D366" s="6">
        <v>0</v>
      </c>
      <c r="E366" s="55">
        <v>0</v>
      </c>
      <c r="F366" s="55">
        <v>0</v>
      </c>
      <c r="G366" s="80">
        <v>0</v>
      </c>
      <c r="H366" s="6" t="s">
        <v>590</v>
      </c>
    </row>
    <row r="367" spans="1:8" ht="38.25" hidden="1" outlineLevel="1" x14ac:dyDescent="0.25">
      <c r="A367" s="303">
        <v>6</v>
      </c>
      <c r="B367" s="31" t="s">
        <v>85</v>
      </c>
      <c r="C367" s="90" t="s">
        <v>3</v>
      </c>
      <c r="D367" s="6">
        <v>0</v>
      </c>
      <c r="E367" s="55">
        <v>7</v>
      </c>
      <c r="F367" s="55">
        <v>0</v>
      </c>
      <c r="G367" s="80">
        <v>100</v>
      </c>
      <c r="H367" s="6" t="s">
        <v>589</v>
      </c>
    </row>
    <row r="368" spans="1:8" ht="15" hidden="1" customHeight="1" outlineLevel="1" x14ac:dyDescent="0.25">
      <c r="A368" s="315"/>
      <c r="B368" s="357" t="s">
        <v>86</v>
      </c>
      <c r="C368" s="358"/>
      <c r="D368" s="358"/>
      <c r="E368" s="358"/>
      <c r="F368" s="358"/>
      <c r="G368" s="358"/>
      <c r="H368" s="359"/>
    </row>
    <row r="369" spans="1:8" ht="38.25" hidden="1" customHeight="1" outlineLevel="1" x14ac:dyDescent="0.25">
      <c r="A369" s="99" t="s">
        <v>87</v>
      </c>
      <c r="B369" s="31" t="s">
        <v>88</v>
      </c>
      <c r="C369" s="90" t="s">
        <v>3</v>
      </c>
      <c r="D369" s="6">
        <v>100</v>
      </c>
      <c r="E369" s="55">
        <v>100</v>
      </c>
      <c r="F369" s="55">
        <v>100</v>
      </c>
      <c r="G369" s="7">
        <v>100</v>
      </c>
      <c r="H369" s="6"/>
    </row>
    <row r="370" spans="1:8" ht="17.25" hidden="1" customHeight="1" outlineLevel="1" x14ac:dyDescent="0.25">
      <c r="A370" s="315"/>
      <c r="B370" s="357" t="s">
        <v>89</v>
      </c>
      <c r="C370" s="358"/>
      <c r="D370" s="358"/>
      <c r="E370" s="358"/>
      <c r="F370" s="358"/>
      <c r="G370" s="358"/>
      <c r="H370" s="359"/>
    </row>
    <row r="371" spans="1:8" ht="26.25" hidden="1" outlineLevel="1" x14ac:dyDescent="0.25">
      <c r="A371" s="99" t="s">
        <v>90</v>
      </c>
      <c r="B371" s="89" t="s">
        <v>91</v>
      </c>
      <c r="C371" s="90" t="s">
        <v>84</v>
      </c>
      <c r="D371" s="7">
        <v>2989</v>
      </c>
      <c r="E371" s="53">
        <v>2989</v>
      </c>
      <c r="F371" s="53">
        <v>2995</v>
      </c>
      <c r="G371" s="80">
        <f>F371/E371*100</f>
        <v>100.20073603211776</v>
      </c>
      <c r="H371" s="146"/>
    </row>
    <row r="372" spans="1:8" ht="76.5" hidden="1" outlineLevel="1" x14ac:dyDescent="0.25">
      <c r="A372" s="128" t="s">
        <v>92</v>
      </c>
      <c r="B372" s="31" t="s">
        <v>93</v>
      </c>
      <c r="C372" s="90" t="s">
        <v>3</v>
      </c>
      <c r="D372" s="7">
        <v>100</v>
      </c>
      <c r="E372" s="53">
        <v>100</v>
      </c>
      <c r="F372" s="53">
        <v>100</v>
      </c>
      <c r="G372" s="80">
        <v>100</v>
      </c>
      <c r="H372" s="6"/>
    </row>
    <row r="373" spans="1:8" ht="15" hidden="1" customHeight="1" outlineLevel="1" x14ac:dyDescent="0.25">
      <c r="A373" s="315"/>
      <c r="B373" s="333" t="s">
        <v>649</v>
      </c>
      <c r="C373" s="334"/>
      <c r="D373" s="334"/>
      <c r="E373" s="334"/>
      <c r="F373" s="334"/>
      <c r="G373" s="334"/>
      <c r="H373" s="335"/>
    </row>
    <row r="374" spans="1:8" ht="38.25" hidden="1" outlineLevel="1" x14ac:dyDescent="0.25">
      <c r="A374" s="99" t="s">
        <v>94</v>
      </c>
      <c r="B374" s="31" t="s">
        <v>95</v>
      </c>
      <c r="C374" s="90" t="s">
        <v>96</v>
      </c>
      <c r="D374" s="7">
        <v>100</v>
      </c>
      <c r="E374" s="53">
        <v>100</v>
      </c>
      <c r="F374" s="53">
        <v>100</v>
      </c>
      <c r="G374" s="80">
        <v>100</v>
      </c>
      <c r="H374" s="31"/>
    </row>
    <row r="375" spans="1:8" ht="27" hidden="1" customHeight="1" outlineLevel="1" x14ac:dyDescent="0.25">
      <c r="A375" s="99" t="s">
        <v>97</v>
      </c>
      <c r="B375" s="31" t="s">
        <v>98</v>
      </c>
      <c r="C375" s="90" t="s">
        <v>99</v>
      </c>
      <c r="D375" s="7">
        <v>1</v>
      </c>
      <c r="E375" s="53">
        <v>1</v>
      </c>
      <c r="F375" s="53">
        <v>0</v>
      </c>
      <c r="G375" s="80">
        <v>0</v>
      </c>
      <c r="H375" s="31"/>
    </row>
    <row r="376" spans="1:8" ht="15" hidden="1" customHeight="1" outlineLevel="1" x14ac:dyDescent="0.25">
      <c r="A376" s="315"/>
      <c r="B376" s="333" t="s">
        <v>100</v>
      </c>
      <c r="C376" s="334"/>
      <c r="D376" s="334"/>
      <c r="E376" s="334"/>
      <c r="F376" s="334"/>
      <c r="G376" s="334"/>
      <c r="H376" s="335"/>
    </row>
    <row r="377" spans="1:8" ht="50.25" hidden="1" customHeight="1" outlineLevel="1" x14ac:dyDescent="0.25">
      <c r="A377" s="99" t="s">
        <v>101</v>
      </c>
      <c r="B377" s="31" t="s">
        <v>102</v>
      </c>
      <c r="C377" s="90" t="s">
        <v>84</v>
      </c>
      <c r="D377" s="6">
        <v>0</v>
      </c>
      <c r="E377" s="55">
        <v>1</v>
      </c>
      <c r="F377" s="55">
        <v>0</v>
      </c>
      <c r="G377" s="7">
        <v>0</v>
      </c>
      <c r="H377" s="31" t="s">
        <v>588</v>
      </c>
    </row>
    <row r="378" spans="1:8" ht="15.75" collapsed="1" x14ac:dyDescent="0.25">
      <c r="A378" s="366" t="s">
        <v>631</v>
      </c>
      <c r="B378" s="366"/>
      <c r="C378" s="366"/>
      <c r="D378" s="366"/>
      <c r="E378" s="366"/>
      <c r="F378" s="366"/>
      <c r="G378" s="366"/>
      <c r="H378" s="366"/>
    </row>
    <row r="379" spans="1:8" ht="15" hidden="1" customHeight="1" outlineLevel="3" x14ac:dyDescent="0.25">
      <c r="A379" s="163"/>
      <c r="B379" s="336" t="s">
        <v>638</v>
      </c>
      <c r="C379" s="337"/>
      <c r="D379" s="337"/>
      <c r="E379" s="337"/>
      <c r="F379" s="337"/>
      <c r="G379" s="337"/>
      <c r="H379" s="387"/>
    </row>
    <row r="380" spans="1:8" hidden="1" outlineLevel="2" x14ac:dyDescent="0.25">
      <c r="A380" s="152">
        <v>1</v>
      </c>
      <c r="B380" s="74" t="s">
        <v>639</v>
      </c>
      <c r="C380" s="213" t="s">
        <v>84</v>
      </c>
      <c r="D380" s="39" t="s">
        <v>76</v>
      </c>
      <c r="E380" s="53">
        <v>187</v>
      </c>
      <c r="F380" s="53">
        <v>167</v>
      </c>
      <c r="G380" s="170">
        <f>E380/F380*100</f>
        <v>111.97604790419162</v>
      </c>
      <c r="H380" s="160"/>
    </row>
    <row r="381" spans="1:8" hidden="1" outlineLevel="2" x14ac:dyDescent="0.25">
      <c r="A381" s="152"/>
      <c r="B381" s="391" t="s">
        <v>640</v>
      </c>
      <c r="C381" s="391"/>
      <c r="D381" s="391"/>
      <c r="E381" s="391"/>
      <c r="F381" s="391"/>
      <c r="G381" s="391"/>
      <c r="H381" s="391"/>
    </row>
    <row r="382" spans="1:8" ht="25.5" hidden="1" outlineLevel="2" x14ac:dyDescent="0.25">
      <c r="A382" s="200" t="s">
        <v>49</v>
      </c>
      <c r="B382" s="74" t="s">
        <v>641</v>
      </c>
      <c r="C382" s="44" t="s">
        <v>84</v>
      </c>
      <c r="D382" s="39" t="s">
        <v>76</v>
      </c>
      <c r="E382" s="53">
        <v>30</v>
      </c>
      <c r="F382" s="53">
        <v>36</v>
      </c>
      <c r="G382" s="170">
        <f>E382/F382*100</f>
        <v>83.333333333333343</v>
      </c>
      <c r="H382" s="160"/>
    </row>
    <row r="383" spans="1:8" hidden="1" outlineLevel="2" x14ac:dyDescent="0.25">
      <c r="A383" s="200" t="s">
        <v>50</v>
      </c>
      <c r="B383" s="74" t="s">
        <v>642</v>
      </c>
      <c r="C383" s="44" t="s">
        <v>428</v>
      </c>
      <c r="D383" s="39" t="s">
        <v>76</v>
      </c>
      <c r="E383" s="53">
        <v>3</v>
      </c>
      <c r="F383" s="53">
        <v>2</v>
      </c>
      <c r="G383" s="170">
        <f t="shared" ref="G383" si="27">F383/E383*100</f>
        <v>66.666666666666657</v>
      </c>
      <c r="H383" s="160"/>
    </row>
    <row r="384" spans="1:8" hidden="1" outlineLevel="2" x14ac:dyDescent="0.25">
      <c r="A384" s="152"/>
      <c r="B384" s="332" t="s">
        <v>643</v>
      </c>
      <c r="C384" s="332"/>
      <c r="D384" s="332"/>
      <c r="E384" s="332"/>
      <c r="F384" s="332"/>
      <c r="G384" s="332"/>
      <c r="H384" s="332"/>
    </row>
    <row r="385" spans="1:8" ht="25.5" hidden="1" outlineLevel="2" x14ac:dyDescent="0.25">
      <c r="A385" s="152" t="s">
        <v>168</v>
      </c>
      <c r="B385" s="297" t="s">
        <v>644</v>
      </c>
      <c r="C385" s="298" t="s">
        <v>79</v>
      </c>
      <c r="D385" s="39" t="s">
        <v>76</v>
      </c>
      <c r="E385" s="53">
        <v>130</v>
      </c>
      <c r="F385" s="53">
        <v>130</v>
      </c>
      <c r="G385" s="170">
        <f>F385/E385*100</f>
        <v>100</v>
      </c>
      <c r="H385" s="160"/>
    </row>
    <row r="386" spans="1:8" hidden="1" outlineLevel="1" x14ac:dyDescent="0.25">
      <c r="A386" s="152"/>
      <c r="B386" s="391" t="s">
        <v>645</v>
      </c>
      <c r="C386" s="391"/>
      <c r="D386" s="391"/>
      <c r="E386" s="391"/>
      <c r="F386" s="391"/>
      <c r="G386" s="391"/>
      <c r="H386" s="391"/>
    </row>
    <row r="387" spans="1:8" ht="25.5" hidden="1" outlineLevel="1" x14ac:dyDescent="0.25">
      <c r="A387" s="200" t="s">
        <v>170</v>
      </c>
      <c r="B387" s="74" t="s">
        <v>647</v>
      </c>
      <c r="C387" s="44" t="s">
        <v>79</v>
      </c>
      <c r="D387" s="39" t="s">
        <v>76</v>
      </c>
      <c r="E387" s="53">
        <v>57</v>
      </c>
      <c r="F387" s="53">
        <v>90</v>
      </c>
      <c r="G387" s="170">
        <f>E387/F387*100</f>
        <v>63.333333333333329</v>
      </c>
      <c r="H387" s="160"/>
    </row>
    <row r="388" spans="1:8" hidden="1" outlineLevel="1" x14ac:dyDescent="0.25">
      <c r="A388" s="152"/>
      <c r="B388" s="332" t="s">
        <v>646</v>
      </c>
      <c r="C388" s="332"/>
      <c r="D388" s="332"/>
      <c r="E388" s="332"/>
      <c r="F388" s="332"/>
      <c r="G388" s="332"/>
      <c r="H388" s="332"/>
    </row>
    <row r="389" spans="1:8" ht="51" hidden="1" outlineLevel="1" x14ac:dyDescent="0.25">
      <c r="A389" s="152" t="s">
        <v>227</v>
      </c>
      <c r="B389" s="297" t="s">
        <v>648</v>
      </c>
      <c r="C389" s="298" t="s">
        <v>79</v>
      </c>
      <c r="D389" s="39" t="s">
        <v>76</v>
      </c>
      <c r="E389" s="53">
        <v>63</v>
      </c>
      <c r="F389" s="53">
        <v>74</v>
      </c>
      <c r="G389" s="170">
        <f>E389/F389*100</f>
        <v>85.13513513513513</v>
      </c>
      <c r="H389" s="160"/>
    </row>
  </sheetData>
  <mergeCells count="156">
    <mergeCell ref="B379:H379"/>
    <mergeCell ref="B381:H381"/>
    <mergeCell ref="B384:H384"/>
    <mergeCell ref="B386:H386"/>
    <mergeCell ref="B388:H388"/>
    <mergeCell ref="A378:H378"/>
    <mergeCell ref="B361:H361"/>
    <mergeCell ref="B373:H373"/>
    <mergeCell ref="B227:H227"/>
    <mergeCell ref="B229:H229"/>
    <mergeCell ref="B231:H231"/>
    <mergeCell ref="B265:H265"/>
    <mergeCell ref="B274:H274"/>
    <mergeCell ref="B276:H276"/>
    <mergeCell ref="B277:H277"/>
    <mergeCell ref="B323:H323"/>
    <mergeCell ref="B328:H328"/>
    <mergeCell ref="B336:H336"/>
    <mergeCell ref="B293:H293"/>
    <mergeCell ref="A288:H288"/>
    <mergeCell ref="B289:H289"/>
    <mergeCell ref="A322:H322"/>
    <mergeCell ref="B345:G345"/>
    <mergeCell ref="A260:H260"/>
    <mergeCell ref="B217:H217"/>
    <mergeCell ref="B376:H376"/>
    <mergeCell ref="B370:H370"/>
    <mergeCell ref="B368:H368"/>
    <mergeCell ref="B286:H286"/>
    <mergeCell ref="B253:H253"/>
    <mergeCell ref="B255:H255"/>
    <mergeCell ref="B264:H264"/>
    <mergeCell ref="B281:H281"/>
    <mergeCell ref="B348:H348"/>
    <mergeCell ref="B353:H353"/>
    <mergeCell ref="B358:H358"/>
    <mergeCell ref="B333:H333"/>
    <mergeCell ref="B303:H303"/>
    <mergeCell ref="B317:H317"/>
    <mergeCell ref="B319:H319"/>
    <mergeCell ref="H334:H335"/>
    <mergeCell ref="B261:H261"/>
    <mergeCell ref="A360:H360"/>
    <mergeCell ref="B337:H337"/>
    <mergeCell ref="B332:H332"/>
    <mergeCell ref="A347:H347"/>
    <mergeCell ref="B340:H340"/>
    <mergeCell ref="B329:H329"/>
    <mergeCell ref="B13:H13"/>
    <mergeCell ref="A185:H185"/>
    <mergeCell ref="B249:H249"/>
    <mergeCell ref="B250:H250"/>
    <mergeCell ref="B234:H234"/>
    <mergeCell ref="B236:H236"/>
    <mergeCell ref="B237:H237"/>
    <mergeCell ref="B242:H242"/>
    <mergeCell ref="B243:H243"/>
    <mergeCell ref="B177:H177"/>
    <mergeCell ref="B167:H167"/>
    <mergeCell ref="B164:H164"/>
    <mergeCell ref="B170:H170"/>
    <mergeCell ref="B171:H171"/>
    <mergeCell ref="B161:H161"/>
    <mergeCell ref="B163:H163"/>
    <mergeCell ref="B72:H72"/>
    <mergeCell ref="B73:H73"/>
    <mergeCell ref="B133:H133"/>
    <mergeCell ref="B138:H138"/>
    <mergeCell ref="A29:H29"/>
    <mergeCell ref="A132:H132"/>
    <mergeCell ref="B34:H34"/>
    <mergeCell ref="B23:H23"/>
    <mergeCell ref="A252:H252"/>
    <mergeCell ref="A2:H2"/>
    <mergeCell ref="A4:A6"/>
    <mergeCell ref="B4:B6"/>
    <mergeCell ref="C4:C6"/>
    <mergeCell ref="H4:H6"/>
    <mergeCell ref="E4:G4"/>
    <mergeCell ref="E5:E6"/>
    <mergeCell ref="F5:F6"/>
    <mergeCell ref="G5:G6"/>
    <mergeCell ref="D4:D6"/>
    <mergeCell ref="B8:H8"/>
    <mergeCell ref="A7:H7"/>
    <mergeCell ref="B16:H16"/>
    <mergeCell ref="B17:H17"/>
    <mergeCell ref="A105:H105"/>
    <mergeCell ref="B174:H174"/>
    <mergeCell ref="B159:H159"/>
    <mergeCell ref="B22:H22"/>
    <mergeCell ref="B158:H158"/>
    <mergeCell ref="B35:H35"/>
    <mergeCell ref="B55:H55"/>
    <mergeCell ref="B12:H12"/>
    <mergeCell ref="B30:H30"/>
    <mergeCell ref="B115:H115"/>
    <mergeCell ref="B87:H87"/>
    <mergeCell ref="B82:H82"/>
    <mergeCell ref="B83:H83"/>
    <mergeCell ref="A65:H65"/>
    <mergeCell ref="A75:H75"/>
    <mergeCell ref="A114:H114"/>
    <mergeCell ref="B97:H97"/>
    <mergeCell ref="B98:H98"/>
    <mergeCell ref="B90:H90"/>
    <mergeCell ref="B91:H91"/>
    <mergeCell ref="B76:H76"/>
    <mergeCell ref="B60:H60"/>
    <mergeCell ref="B61:H61"/>
    <mergeCell ref="B66:H66"/>
    <mergeCell ref="B69:H69"/>
    <mergeCell ref="B70:H70"/>
    <mergeCell ref="B56:H56"/>
    <mergeCell ref="B86:H86"/>
    <mergeCell ref="B207:H207"/>
    <mergeCell ref="B208:H208"/>
    <mergeCell ref="B189:H189"/>
    <mergeCell ref="B197:H197"/>
    <mergeCell ref="B198:H198"/>
    <mergeCell ref="B176:H176"/>
    <mergeCell ref="B121:H121"/>
    <mergeCell ref="B123:H123"/>
    <mergeCell ref="B106:H106"/>
    <mergeCell ref="B108:H108"/>
    <mergeCell ref="B111:H111"/>
    <mergeCell ref="H127:H128"/>
    <mergeCell ref="B126:H126"/>
    <mergeCell ref="A152:H152"/>
    <mergeCell ref="B153:H153"/>
    <mergeCell ref="B129:H129"/>
    <mergeCell ref="H140:H144"/>
    <mergeCell ref="B210:H210"/>
    <mergeCell ref="B139:H139"/>
    <mergeCell ref="B145:H145"/>
    <mergeCell ref="B146:H146"/>
    <mergeCell ref="B307:H307"/>
    <mergeCell ref="B300:H300"/>
    <mergeCell ref="B297:H297"/>
    <mergeCell ref="B294:H294"/>
    <mergeCell ref="B299:H299"/>
    <mergeCell ref="A302:H302"/>
    <mergeCell ref="B188:H188"/>
    <mergeCell ref="B225:H225"/>
    <mergeCell ref="B150:H150"/>
    <mergeCell ref="B186:H186"/>
    <mergeCell ref="B181:H181"/>
    <mergeCell ref="B211:H211"/>
    <mergeCell ref="A233:H233"/>
    <mergeCell ref="B219:H219"/>
    <mergeCell ref="B221:H221"/>
    <mergeCell ref="B223:H223"/>
    <mergeCell ref="B283:H283"/>
    <mergeCell ref="B284:H284"/>
    <mergeCell ref="B214:H214"/>
    <mergeCell ref="B215:H215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1"/>
  <sheetViews>
    <sheetView workbookViewId="0">
      <selection activeCell="C5" sqref="C5"/>
    </sheetView>
  </sheetViews>
  <sheetFormatPr defaultRowHeight="15" x14ac:dyDescent="0.25"/>
  <cols>
    <col min="2" max="2" width="5.5703125" customWidth="1"/>
    <col min="3" max="3" width="64.140625" customWidth="1"/>
    <col min="4" max="4" width="8.42578125" style="2" customWidth="1"/>
    <col min="5" max="5" width="11.42578125" customWidth="1"/>
    <col min="6" max="6" width="9.85546875" customWidth="1"/>
    <col min="7" max="7" width="11" customWidth="1"/>
  </cols>
  <sheetData>
    <row r="1" spans="2:7" ht="30" customHeight="1" x14ac:dyDescent="0.25">
      <c r="B1" s="8"/>
      <c r="C1" s="111" t="s">
        <v>493</v>
      </c>
      <c r="D1" s="111" t="s">
        <v>515</v>
      </c>
      <c r="E1" s="42" t="s">
        <v>436</v>
      </c>
      <c r="F1" s="42" t="s">
        <v>437</v>
      </c>
      <c r="G1" s="42" t="s">
        <v>438</v>
      </c>
    </row>
    <row r="2" spans="2:7" ht="25.5" x14ac:dyDescent="0.25">
      <c r="B2" s="113">
        <v>1</v>
      </c>
      <c r="C2" s="308" t="s">
        <v>8</v>
      </c>
      <c r="D2" s="112" t="s">
        <v>186</v>
      </c>
      <c r="E2" s="8">
        <v>11</v>
      </c>
      <c r="F2" s="8">
        <v>10</v>
      </c>
      <c r="G2" s="8">
        <f>E2-F2</f>
        <v>1</v>
      </c>
    </row>
    <row r="3" spans="2:7" ht="25.5" x14ac:dyDescent="0.25">
      <c r="B3" s="113" t="s">
        <v>51</v>
      </c>
      <c r="C3" s="308" t="s">
        <v>11</v>
      </c>
      <c r="D3" s="112" t="s">
        <v>186</v>
      </c>
      <c r="E3" s="8">
        <v>28</v>
      </c>
      <c r="F3" s="8">
        <v>28</v>
      </c>
      <c r="G3" s="8">
        <f t="shared" ref="G3:G19" si="0">E3-F3</f>
        <v>0</v>
      </c>
    </row>
    <row r="4" spans="2:7" ht="25.5" x14ac:dyDescent="0.25">
      <c r="B4" s="113" t="s">
        <v>52</v>
      </c>
      <c r="C4" s="308" t="s">
        <v>555</v>
      </c>
      <c r="D4" s="112" t="s">
        <v>186</v>
      </c>
      <c r="E4" s="8">
        <v>4</v>
      </c>
      <c r="F4" s="8">
        <v>2</v>
      </c>
      <c r="G4" s="8">
        <f t="shared" si="0"/>
        <v>2</v>
      </c>
    </row>
    <row r="5" spans="2:7" x14ac:dyDescent="0.25">
      <c r="B5" s="113" t="s">
        <v>53</v>
      </c>
      <c r="C5" s="308" t="s">
        <v>14</v>
      </c>
      <c r="D5" s="112" t="s">
        <v>186</v>
      </c>
      <c r="E5" s="8">
        <v>20</v>
      </c>
      <c r="F5" s="8">
        <v>16</v>
      </c>
      <c r="G5" s="8">
        <f t="shared" si="0"/>
        <v>4</v>
      </c>
    </row>
    <row r="6" spans="2:7" x14ac:dyDescent="0.25">
      <c r="B6" s="113" t="s">
        <v>54</v>
      </c>
      <c r="C6" s="308" t="s">
        <v>19</v>
      </c>
      <c r="D6" s="112" t="s">
        <v>186</v>
      </c>
      <c r="E6" s="8">
        <v>5</v>
      </c>
      <c r="F6" s="8">
        <v>2</v>
      </c>
      <c r="G6" s="8">
        <f t="shared" si="0"/>
        <v>3</v>
      </c>
    </row>
    <row r="7" spans="2:7" ht="25.5" x14ac:dyDescent="0.25">
      <c r="B7" s="113" t="s">
        <v>55</v>
      </c>
      <c r="C7" s="308" t="s">
        <v>20</v>
      </c>
      <c r="D7" s="112" t="s">
        <v>186</v>
      </c>
      <c r="E7" s="8">
        <v>12</v>
      </c>
      <c r="F7" s="8">
        <v>12</v>
      </c>
      <c r="G7" s="8">
        <f t="shared" si="0"/>
        <v>0</v>
      </c>
    </row>
    <row r="8" spans="2:7" ht="25.5" x14ac:dyDescent="0.25">
      <c r="B8" s="113" t="s">
        <v>56</v>
      </c>
      <c r="C8" s="308" t="s">
        <v>21</v>
      </c>
      <c r="D8" s="112" t="s">
        <v>186</v>
      </c>
      <c r="E8" s="8">
        <v>13</v>
      </c>
      <c r="F8" s="8">
        <v>7</v>
      </c>
      <c r="G8" s="8">
        <f t="shared" si="0"/>
        <v>6</v>
      </c>
    </row>
    <row r="9" spans="2:7" ht="25.5" x14ac:dyDescent="0.25">
      <c r="B9" s="113" t="s">
        <v>57</v>
      </c>
      <c r="C9" s="308" t="s">
        <v>23</v>
      </c>
      <c r="D9" s="112" t="s">
        <v>186</v>
      </c>
      <c r="E9" s="8">
        <v>19</v>
      </c>
      <c r="F9" s="8">
        <v>11</v>
      </c>
      <c r="G9" s="8">
        <f t="shared" si="0"/>
        <v>8</v>
      </c>
    </row>
    <row r="10" spans="2:7" ht="38.25" x14ac:dyDescent="0.25">
      <c r="B10" s="113" t="s">
        <v>59</v>
      </c>
      <c r="C10" s="308" t="s">
        <v>28</v>
      </c>
      <c r="D10" s="112" t="s">
        <v>186</v>
      </c>
      <c r="E10" s="8">
        <v>24</v>
      </c>
      <c r="F10" s="8">
        <v>23</v>
      </c>
      <c r="G10" s="8">
        <f t="shared" si="0"/>
        <v>1</v>
      </c>
    </row>
    <row r="11" spans="2:7" x14ac:dyDescent="0.25">
      <c r="B11" s="113" t="s">
        <v>60</v>
      </c>
      <c r="C11" s="308" t="s">
        <v>30</v>
      </c>
      <c r="D11" s="112" t="s">
        <v>186</v>
      </c>
      <c r="E11" s="8">
        <v>11</v>
      </c>
      <c r="F11" s="8">
        <v>11</v>
      </c>
      <c r="G11" s="8">
        <f t="shared" si="0"/>
        <v>0</v>
      </c>
    </row>
    <row r="12" spans="2:7" ht="25.5" x14ac:dyDescent="0.25">
      <c r="B12" s="113" t="s">
        <v>61</v>
      </c>
      <c r="C12" s="308" t="s">
        <v>34</v>
      </c>
      <c r="D12" s="112" t="s">
        <v>186</v>
      </c>
      <c r="E12" s="8">
        <v>3</v>
      </c>
      <c r="F12" s="8">
        <v>3</v>
      </c>
      <c r="G12" s="8">
        <f t="shared" si="0"/>
        <v>0</v>
      </c>
    </row>
    <row r="13" spans="2:7" ht="25.5" x14ac:dyDescent="0.25">
      <c r="B13" s="113" t="s">
        <v>62</v>
      </c>
      <c r="C13" s="308" t="s">
        <v>35</v>
      </c>
      <c r="D13" s="112" t="s">
        <v>186</v>
      </c>
      <c r="E13" s="8">
        <v>14</v>
      </c>
      <c r="F13" s="8">
        <v>10</v>
      </c>
      <c r="G13" s="8">
        <f t="shared" si="0"/>
        <v>4</v>
      </c>
    </row>
    <row r="14" spans="2:7" ht="38.25" x14ac:dyDescent="0.25">
      <c r="B14" s="113" t="s">
        <v>63</v>
      </c>
      <c r="C14" s="308" t="s">
        <v>39</v>
      </c>
      <c r="D14" s="112" t="s">
        <v>186</v>
      </c>
      <c r="E14" s="8">
        <v>7</v>
      </c>
      <c r="F14" s="8">
        <v>5</v>
      </c>
      <c r="G14" s="8">
        <f t="shared" si="0"/>
        <v>2</v>
      </c>
    </row>
    <row r="15" spans="2:7" ht="25.5" x14ac:dyDescent="0.25">
      <c r="B15" s="113" t="s">
        <v>64</v>
      </c>
      <c r="C15" s="308" t="s">
        <v>41</v>
      </c>
      <c r="D15" s="112" t="s">
        <v>186</v>
      </c>
      <c r="E15" s="8">
        <v>15</v>
      </c>
      <c r="F15" s="8">
        <v>10</v>
      </c>
      <c r="G15" s="8">
        <f t="shared" si="0"/>
        <v>5</v>
      </c>
    </row>
    <row r="16" spans="2:7" ht="25.5" x14ac:dyDescent="0.25">
      <c r="B16" s="113" t="s">
        <v>65</v>
      </c>
      <c r="C16" s="308" t="s">
        <v>42</v>
      </c>
      <c r="D16" s="112" t="s">
        <v>186</v>
      </c>
      <c r="E16" s="8">
        <v>17</v>
      </c>
      <c r="F16" s="8">
        <v>16</v>
      </c>
      <c r="G16" s="8">
        <f t="shared" si="0"/>
        <v>1</v>
      </c>
    </row>
    <row r="17" spans="2:7" ht="38.25" x14ac:dyDescent="0.25">
      <c r="B17" s="113" t="s">
        <v>66</v>
      </c>
      <c r="C17" s="308" t="s">
        <v>46</v>
      </c>
      <c r="D17" s="112" t="s">
        <v>186</v>
      </c>
      <c r="E17" s="8">
        <v>9</v>
      </c>
      <c r="F17" s="8">
        <v>9</v>
      </c>
      <c r="G17" s="8">
        <f t="shared" si="0"/>
        <v>0</v>
      </c>
    </row>
    <row r="18" spans="2:7" ht="25.5" x14ac:dyDescent="0.25">
      <c r="B18" s="113" t="s">
        <v>67</v>
      </c>
      <c r="C18" s="308" t="s">
        <v>47</v>
      </c>
      <c r="D18" s="112" t="s">
        <v>186</v>
      </c>
      <c r="E18" s="8">
        <v>12</v>
      </c>
      <c r="F18" s="8">
        <v>10</v>
      </c>
      <c r="G18" s="8">
        <f t="shared" si="0"/>
        <v>2</v>
      </c>
    </row>
    <row r="19" spans="2:7" s="2" customFormat="1" ht="25.5" x14ac:dyDescent="0.25">
      <c r="B19" s="113" t="s">
        <v>633</v>
      </c>
      <c r="C19" s="308" t="s">
        <v>632</v>
      </c>
      <c r="D19" s="112" t="s">
        <v>186</v>
      </c>
      <c r="E19" s="8">
        <v>6</v>
      </c>
      <c r="F19" s="8">
        <v>2</v>
      </c>
      <c r="G19" s="8">
        <f t="shared" si="0"/>
        <v>4</v>
      </c>
    </row>
    <row r="20" spans="2:7" x14ac:dyDescent="0.25">
      <c r="B20" s="105"/>
      <c r="C20" s="114" t="s">
        <v>492</v>
      </c>
      <c r="D20" s="115" t="s">
        <v>186</v>
      </c>
      <c r="E20" s="116">
        <f>SUM(E2:E19)</f>
        <v>230</v>
      </c>
      <c r="F20" s="116">
        <f>SUM(F2:F19)</f>
        <v>187</v>
      </c>
      <c r="G20" s="116">
        <f>SUM(G2:G19)</f>
        <v>43</v>
      </c>
    </row>
    <row r="21" spans="2:7" x14ac:dyDescent="0.25">
      <c r="B21" s="10"/>
      <c r="C21" s="114" t="s">
        <v>516</v>
      </c>
      <c r="D21" s="118" t="s">
        <v>3</v>
      </c>
      <c r="E21" s="116"/>
      <c r="F21" s="117">
        <f>F20/E20*100</f>
        <v>81.304347826086953</v>
      </c>
      <c r="G21" s="117">
        <f>G20/E20*100</f>
        <v>18.695652173913043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Лист3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ivanovama</dc:creator>
  <cp:lastModifiedBy>Рзянин А.М.</cp:lastModifiedBy>
  <cp:lastPrinted>2021-06-16T03:34:13Z</cp:lastPrinted>
  <dcterms:created xsi:type="dcterms:W3CDTF">2020-01-14T03:00:07Z</dcterms:created>
  <dcterms:modified xsi:type="dcterms:W3CDTF">2022-03-30T03:19:54Z</dcterms:modified>
</cp:coreProperties>
</file>