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zaninam\Desktop\Мое с 02.02.2022\Мои отчеты\Отчеты по МП 2022 г\Отчеты по МП(годовые)\Сводный отчет за 2022 год\Отправлено\"/>
    </mc:Choice>
  </mc:AlternateContent>
  <xr:revisionPtr revIDLastSave="0" documentId="13_ncr:1_{1F8A26FE-1D6D-4B83-8C97-05F2B4EC537F}" xr6:coauthVersionLast="36" xr6:coauthVersionMax="36" xr10:uidLastSave="{00000000-0000-0000-0000-000000000000}"/>
  <bookViews>
    <workbookView xWindow="-1590" yWindow="7065" windowWidth="28860" windowHeight="6420" xr2:uid="{00000000-000D-0000-FFFF-FFFF00000000}"/>
  </bookViews>
  <sheets>
    <sheet name="Приложение 1" sheetId="1" r:id="rId1"/>
    <sheet name="Приложение 2" sheetId="2" r:id="rId2"/>
    <sheet name="Лист3" sheetId="3" state="hidden" r:id="rId3"/>
  </sheets>
  <definedNames>
    <definedName name="_xlnm.Print_Area" localSheetId="0">'Приложение 1'!$A$1:$N$69</definedName>
    <definedName name="_xlnm.Print_Area" localSheetId="1">'Приложение 2'!$A$1:$H$390</definedName>
  </definedNames>
  <calcPr calcId="191029"/>
</workbook>
</file>

<file path=xl/calcChain.xml><?xml version="1.0" encoding="utf-8"?>
<calcChain xmlns="http://schemas.openxmlformats.org/spreadsheetml/2006/main">
  <c r="M68" i="1" l="1"/>
  <c r="K68" i="1"/>
  <c r="G54" i="1"/>
  <c r="C54" i="1"/>
  <c r="G259" i="2" l="1"/>
  <c r="G258" i="2"/>
  <c r="G257" i="2"/>
  <c r="L41" i="1" l="1"/>
  <c r="L39" i="1"/>
  <c r="L38" i="1"/>
  <c r="L35" i="1" l="1"/>
  <c r="L34" i="1"/>
  <c r="L33" i="1"/>
  <c r="F33" i="1"/>
  <c r="J33" i="1"/>
  <c r="F34" i="1"/>
  <c r="J34" i="1"/>
  <c r="F35" i="1"/>
  <c r="J35" i="1"/>
  <c r="N33" i="1" l="1"/>
  <c r="N34" i="1"/>
  <c r="N35" i="1"/>
  <c r="G219" i="2" l="1"/>
  <c r="L29" i="1" l="1"/>
  <c r="K25" i="1" l="1"/>
  <c r="L25" i="1"/>
  <c r="G140" i="2"/>
  <c r="L21" i="1" l="1"/>
  <c r="J7" i="1" l="1"/>
  <c r="J6" i="1"/>
  <c r="F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N39" i="1" l="1"/>
  <c r="N38" i="1"/>
  <c r="N29" i="1"/>
  <c r="N25" i="1"/>
  <c r="G78" i="2"/>
  <c r="G223" i="2" l="1"/>
  <c r="G68" i="2" l="1"/>
  <c r="E267" i="2" l="1"/>
  <c r="E20" i="3" l="1"/>
  <c r="F20" i="3"/>
  <c r="F21" i="3" l="1"/>
  <c r="G390" i="2" l="1"/>
  <c r="G388" i="2"/>
  <c r="G383" i="2"/>
  <c r="G381" i="2"/>
  <c r="G386" i="2"/>
  <c r="G384" i="2"/>
  <c r="I68" i="1" l="1"/>
  <c r="E68" i="1"/>
  <c r="E69" i="1" l="1"/>
  <c r="N67" i="1"/>
  <c r="K67" i="1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" i="3"/>
  <c r="G20" i="3" l="1"/>
  <c r="N64" i="1" l="1"/>
  <c r="L64" i="1"/>
  <c r="G319" i="2" l="1"/>
  <c r="G317" i="2"/>
  <c r="G316" i="2"/>
  <c r="N41" i="1" l="1"/>
  <c r="K21" i="1" l="1"/>
  <c r="L45" i="1" l="1"/>
  <c r="L46" i="1"/>
  <c r="L47" i="1"/>
  <c r="L48" i="1"/>
  <c r="G168" i="2" l="1"/>
  <c r="G167" i="2"/>
  <c r="G161" i="2" l="1"/>
  <c r="G54" i="2" l="1"/>
  <c r="N31" i="1" l="1"/>
  <c r="K26" i="1"/>
  <c r="G372" i="2" l="1"/>
  <c r="G296" i="2"/>
  <c r="G286" i="2"/>
  <c r="G217" i="2"/>
  <c r="G211" i="2"/>
  <c r="G182" i="2"/>
  <c r="G183" i="2"/>
  <c r="G181" i="2"/>
  <c r="G178" i="2"/>
  <c r="G165" i="2"/>
  <c r="G80" i="2"/>
  <c r="G67" i="2" l="1"/>
  <c r="G148" i="2"/>
  <c r="G136" i="2"/>
  <c r="G193" i="2" l="1"/>
  <c r="K17" i="1" l="1"/>
  <c r="G93" i="2"/>
  <c r="G94" i="2"/>
  <c r="G95" i="2"/>
  <c r="G96" i="2"/>
  <c r="G85" i="2"/>
  <c r="G84" i="2"/>
  <c r="G256" i="2"/>
  <c r="G131" i="2" l="1"/>
  <c r="G345" i="2" l="1"/>
  <c r="G343" i="2"/>
  <c r="N59" i="1"/>
  <c r="N60" i="1"/>
  <c r="L60" i="1"/>
  <c r="L59" i="1"/>
  <c r="F267" i="2" l="1"/>
  <c r="G272" i="2"/>
  <c r="G273" i="2"/>
  <c r="G274" i="2"/>
  <c r="G267" i="2" l="1"/>
  <c r="G322" i="2"/>
  <c r="G154" i="2" l="1"/>
  <c r="N26" i="1" l="1"/>
  <c r="G156" i="2" l="1"/>
  <c r="M11" i="1"/>
  <c r="M10" i="1"/>
  <c r="G247" i="2" l="1"/>
  <c r="G11" i="2" l="1"/>
  <c r="G25" i="2"/>
  <c r="G24" i="2"/>
  <c r="K6" i="1"/>
  <c r="G332" i="2" l="1"/>
  <c r="G331" i="2"/>
  <c r="G113" i="2" l="1"/>
  <c r="G112" i="2"/>
  <c r="G110" i="2"/>
  <c r="G109" i="2"/>
  <c r="G107" i="2"/>
  <c r="G360" i="2"/>
  <c r="G356" i="2"/>
  <c r="G357" i="2"/>
  <c r="G358" i="2"/>
  <c r="G355" i="2"/>
  <c r="G351" i="2"/>
  <c r="G352" i="2"/>
  <c r="G350" i="2"/>
  <c r="G150" i="2" l="1"/>
  <c r="G147" i="2"/>
  <c r="G146" i="2"/>
  <c r="G141" i="2"/>
  <c r="G143" i="2"/>
  <c r="G135" i="2"/>
  <c r="G137" i="2"/>
  <c r="G134" i="2"/>
  <c r="G74" i="2" l="1"/>
  <c r="G268" i="2" l="1"/>
  <c r="G269" i="2"/>
  <c r="G270" i="2"/>
  <c r="G244" i="2"/>
  <c r="G245" i="2"/>
  <c r="G246" i="2"/>
  <c r="G21" i="3" l="1"/>
  <c r="G62" i="2" l="1"/>
  <c r="G340" i="2" l="1"/>
  <c r="G339" i="2"/>
  <c r="G326" i="2"/>
  <c r="G327" i="2"/>
  <c r="G328" i="2"/>
  <c r="G325" i="2"/>
  <c r="G321" i="2" l="1"/>
  <c r="G310" i="2"/>
  <c r="G311" i="2"/>
  <c r="G312" i="2"/>
  <c r="G313" i="2"/>
  <c r="G314" i="2"/>
  <c r="G315" i="2"/>
  <c r="G309" i="2"/>
  <c r="G306" i="2"/>
  <c r="G307" i="2"/>
  <c r="G305" i="2"/>
  <c r="G253" i="2" l="1"/>
  <c r="G100" i="2" l="1"/>
  <c r="G101" i="2"/>
  <c r="G102" i="2"/>
  <c r="G103" i="2"/>
  <c r="G104" i="2"/>
  <c r="G99" i="2"/>
  <c r="G92" i="2"/>
  <c r="G89" i="2"/>
  <c r="G88" i="2"/>
  <c r="G79" i="2"/>
  <c r="G81" i="2"/>
  <c r="G77" i="2"/>
  <c r="E32" i="1" l="1"/>
  <c r="F32" i="1" s="1"/>
  <c r="I32" i="1"/>
  <c r="J32" i="1" s="1"/>
  <c r="N32" i="1" l="1"/>
  <c r="L32" i="1"/>
  <c r="K32" i="1"/>
  <c r="G227" i="2"/>
  <c r="G215" i="2"/>
  <c r="G212" i="2"/>
  <c r="G191" i="2"/>
  <c r="G192" i="2"/>
  <c r="G190" i="2"/>
  <c r="G186" i="2"/>
  <c r="G250" i="2" l="1"/>
  <c r="G243" i="2"/>
  <c r="G238" i="2"/>
  <c r="G239" i="2"/>
  <c r="G240" i="2"/>
  <c r="G237" i="2"/>
  <c r="G234" i="2"/>
  <c r="G130" i="2" l="1"/>
  <c r="G125" i="2"/>
  <c r="G124" i="2"/>
  <c r="G122" i="2"/>
  <c r="G117" i="2"/>
  <c r="G118" i="2"/>
  <c r="G119" i="2"/>
  <c r="G120" i="2"/>
  <c r="G26" i="2" l="1"/>
  <c r="G27" i="2"/>
  <c r="G28" i="2"/>
  <c r="G14" i="2"/>
  <c r="G9" i="2"/>
  <c r="G174" i="2" l="1"/>
  <c r="G179" i="2" l="1"/>
  <c r="G177" i="2"/>
  <c r="G172" i="2"/>
  <c r="G171" i="2"/>
  <c r="G164" i="2"/>
  <c r="G159" i="2"/>
  <c r="G155" i="2"/>
  <c r="G153" i="2"/>
  <c r="G263" i="2" l="1"/>
  <c r="N49" i="1" l="1"/>
  <c r="G283" i="2" l="1"/>
  <c r="G281" i="2"/>
  <c r="G280" i="2"/>
  <c r="G276" i="2"/>
  <c r="G264" i="2"/>
  <c r="G58" i="2" l="1"/>
  <c r="G59" i="2"/>
  <c r="G57" i="2"/>
  <c r="G37" i="2"/>
  <c r="G38" i="2"/>
  <c r="G39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36" i="2"/>
  <c r="G32" i="2"/>
  <c r="G33" i="2"/>
  <c r="G31" i="2"/>
  <c r="G302" i="2" l="1"/>
  <c r="G297" i="2"/>
  <c r="G292" i="2"/>
  <c r="G293" i="2"/>
  <c r="G291" i="2"/>
  <c r="K7" i="1" l="1"/>
  <c r="L7" i="1"/>
  <c r="K9" i="1"/>
  <c r="K10" i="1"/>
  <c r="L10" i="1"/>
  <c r="K11" i="1"/>
  <c r="L11" i="1"/>
  <c r="K12" i="1"/>
  <c r="L13" i="1"/>
  <c r="K14" i="1"/>
  <c r="K15" i="1"/>
  <c r="L15" i="1"/>
  <c r="K16" i="1"/>
  <c r="L16" i="1"/>
  <c r="L17" i="1"/>
  <c r="K18" i="1"/>
  <c r="L18" i="1"/>
  <c r="K19" i="1"/>
  <c r="L19" i="1"/>
  <c r="K22" i="1"/>
  <c r="K23" i="1"/>
  <c r="K24" i="1"/>
  <c r="L26" i="1"/>
  <c r="K27" i="1"/>
  <c r="L27" i="1"/>
  <c r="K28" i="1"/>
  <c r="K29" i="1"/>
  <c r="K30" i="1"/>
  <c r="L30" i="1"/>
  <c r="K37" i="1"/>
  <c r="L40" i="1"/>
  <c r="K42" i="1"/>
  <c r="K43" i="1"/>
  <c r="K44" i="1"/>
  <c r="L44" i="1"/>
  <c r="K45" i="1"/>
  <c r="K46" i="1"/>
  <c r="K47" i="1"/>
  <c r="K48" i="1"/>
  <c r="K49" i="1"/>
  <c r="L49" i="1"/>
  <c r="L50" i="1"/>
  <c r="K51" i="1"/>
  <c r="K52" i="1"/>
  <c r="L53" i="1"/>
  <c r="K55" i="1"/>
  <c r="L55" i="1"/>
  <c r="K56" i="1"/>
  <c r="L56" i="1"/>
  <c r="K57" i="1"/>
  <c r="K58" i="1"/>
  <c r="L58" i="1"/>
  <c r="M58" i="1"/>
  <c r="K61" i="1"/>
  <c r="K63" i="1"/>
  <c r="L63" i="1"/>
  <c r="M63" i="1"/>
  <c r="K65" i="1"/>
  <c r="K66" i="1"/>
  <c r="L6" i="1"/>
  <c r="N7" i="1" l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7" i="1"/>
  <c r="N28" i="1"/>
  <c r="N30" i="1"/>
  <c r="N37" i="1"/>
  <c r="N40" i="1"/>
  <c r="N42" i="1"/>
  <c r="N43" i="1"/>
  <c r="N44" i="1"/>
  <c r="N45" i="1"/>
  <c r="N46" i="1"/>
  <c r="N47" i="1"/>
  <c r="N48" i="1"/>
  <c r="N50" i="1"/>
  <c r="N51" i="1"/>
  <c r="N52" i="1"/>
  <c r="N53" i="1"/>
  <c r="N55" i="1"/>
  <c r="N56" i="1"/>
  <c r="N57" i="1"/>
  <c r="N58" i="1"/>
  <c r="N61" i="1"/>
  <c r="N63" i="1"/>
  <c r="N65" i="1"/>
  <c r="N66" i="1"/>
  <c r="N6" i="1"/>
  <c r="K31" i="1" l="1"/>
  <c r="L31" i="1"/>
  <c r="K20" i="1"/>
  <c r="F20" i="1"/>
  <c r="N20" i="1" l="1"/>
  <c r="C68" i="1"/>
  <c r="C69" i="1" l="1"/>
  <c r="F54" i="1"/>
  <c r="F68" i="1" s="1"/>
  <c r="D68" i="1"/>
  <c r="D69" i="1" s="1"/>
  <c r="K54" i="1" l="1"/>
  <c r="G68" i="1"/>
  <c r="L54" i="1"/>
  <c r="H68" i="1"/>
  <c r="L68" i="1" s="1"/>
  <c r="J54" i="1"/>
  <c r="N54" i="1" s="1"/>
  <c r="J68" i="1" l="1"/>
  <c r="N68" i="1" s="1"/>
</calcChain>
</file>

<file path=xl/sharedStrings.xml><?xml version="1.0" encoding="utf-8"?>
<sst xmlns="http://schemas.openxmlformats.org/spreadsheetml/2006/main" count="1142" uniqueCount="646">
  <si>
    <t>Приложение 1</t>
  </si>
  <si>
    <t>№</t>
  </si>
  <si>
    <t>тыс.руб.</t>
  </si>
  <si>
    <t>%</t>
  </si>
  <si>
    <t>местный бюджет</t>
  </si>
  <si>
    <t>краевой бюджет</t>
  </si>
  <si>
    <t>ВСЕГО</t>
  </si>
  <si>
    <t>федеральный бюджет</t>
  </si>
  <si>
    <t>Муниципальная программа "Управление муниципальными финансами в Эвенкийском муниципальном районе"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</si>
  <si>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</t>
  </si>
  <si>
    <t>Подпрограмма «Обеспечение реализации муниципальной программы и прочие мероприятия»</t>
  </si>
  <si>
    <t>Муниципальная программа "Развитие образования Эвенкийского муниципального района"</t>
  </si>
  <si>
    <t>Подпрограмма «Развитие дошкольного, общего и дополнительного образования детей»</t>
  </si>
  <si>
    <t>Подпрограмма "Обеспечение реализации муниципальной программы и прочие мероприятия"</t>
  </si>
  <si>
    <t>Муниципальная программа "Культура Эвенкии"</t>
  </si>
  <si>
    <t>Подпрограмма «Сохранение культурного наследия»</t>
  </si>
  <si>
    <t>Подпрограмма «Развитие архивного дела в Эвенкийском муниципальном районе</t>
  </si>
  <si>
    <t>Подпрограмма «Поддержка искусства и народного творчества»</t>
  </si>
  <si>
    <t>Подпрограмма «Обеспечение условий реализации муниципальной программы и прочие мероприятия»</t>
  </si>
  <si>
    <t>Муниципальная программа "Молодежь Эвенкии"</t>
  </si>
  <si>
    <t>Муниципальная программа "Развитие физической культуры и спорта в Эвенкийском муниципальном район"</t>
  </si>
  <si>
    <t>Муниципальная программа "Поддержка отраслей экономики Эвенкийского муниципального района"</t>
  </si>
  <si>
    <t>Подпрограмма «Поддержка предприятий торговли»</t>
  </si>
  <si>
    <t>Муниципальная программа "Поддержка транспортной системы Эвенкийского муниципального района"</t>
  </si>
  <si>
    <t>Подпрограмма "Устройство и содержание автозимников Эвенкийского муниципального района"</t>
  </si>
  <si>
    <t>Подпрограмма "Обеспечение реализации муниципальной программы"</t>
  </si>
  <si>
    <t>Подпрограмма «Обеспечение выполнения программы внутримуниципальных пассажирских перевозок в Эвенкийском муниципальном районе»</t>
  </si>
  <si>
    <t>Подпрограмма "Ремонт улично-дорожной сети сельских поселений Эвенкийского муниципального района"</t>
  </si>
  <si>
    <t>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</si>
  <si>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Подпрограмма «Строительство, реконструкция, модернизация и капитальный ремонт объектов коммунальной инфраструктуры в Эвенкийском муниципальном районе»</t>
  </si>
  <si>
    <t>Муниципальная программа "Эвенкия-информационный регион"</t>
  </si>
  <si>
    <t>Подпрограмма "Формирование электронного муниципалитета"</t>
  </si>
  <si>
    <t>Подпрограмма "Модернизация и развитие информационной и телекоммуникационной инфраструктуры Эвенкийского муниципального района"</t>
  </si>
  <si>
    <t>Подпрограмма "Обеспечение информационной безопасности"</t>
  </si>
  <si>
    <t>Муниципальная программа "Территориальное планирование в Эвенкийском муниципальном районе"</t>
  </si>
  <si>
    <t>Муниципальная программа "Развитие сельского хозяйства в Эвенкийском муниципальном районе"</t>
  </si>
  <si>
    <t>Подпрограмма "Поддержка малых форм хозяйствования"</t>
  </si>
  <si>
    <t>Подпрограмма «Поддержка и развитие традиционных отраслей хозяйствования коренных малочисленных народов Севера»</t>
  </si>
  <si>
    <t>Подпрограмма "Обеспечение реализации муниципальной программы и прочие мероприятия"</t>
  </si>
  <si>
    <t>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</si>
  <si>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Подпрограмма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</t>
  </si>
  <si>
    <t>Муниципальная программа "Управление муниципальным имуществом Эвенкийского муниципального района"</t>
  </si>
  <si>
    <t>Муниципальная программа "Улучшение жилищных условий жителей Эвенкийского муниципального района"</t>
  </si>
  <si>
    <t>Подпрограмма «Социальное развитие села на территории Эвенкийского муниципального района»</t>
  </si>
  <si>
    <t>Подпрограмма «Улучшение жилищных условий молодых семей и молодых специалистов в сельской местности Эвенкийского муниципального района»</t>
  </si>
  <si>
    <t>Подпрограмма «Обеспечение жильем молодых семей Эвенкийского муниципального района»</t>
  </si>
  <si>
    <t>Муниципальная программа «Противодействие экстремизму и профилактика терроризма на территории Эвенкийского муниципального района»</t>
  </si>
  <si>
    <t>Муниципальная программа «Улучшение условий труда в муниципальных учреждениях Эвенкийского муниципального района»</t>
  </si>
  <si>
    <t>Наименование МП (подпрограммы или отдельного мероприятия программы)</t>
  </si>
  <si>
    <t>1.1.</t>
  </si>
  <si>
    <t>1.2.</t>
  </si>
  <si>
    <t>2</t>
  </si>
  <si>
    <t>3</t>
  </si>
  <si>
    <t>4</t>
  </si>
  <si>
    <t>5</t>
  </si>
  <si>
    <t>6</t>
  </si>
  <si>
    <t>7</t>
  </si>
  <si>
    <t>8</t>
  </si>
  <si>
    <t>ИТОГО  ПО ПРОГРАММАМ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</si>
  <si>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</si>
  <si>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</si>
  <si>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</si>
  <si>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</si>
  <si>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</si>
  <si>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</si>
  <si>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</si>
  <si>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</si>
  <si>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</si>
  <si>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№ п/п</t>
  </si>
  <si>
    <t xml:space="preserve">Цели, задачи, показатели </t>
  </si>
  <si>
    <t>Ед. измерения</t>
  </si>
  <si>
    <t xml:space="preserve">Примечание </t>
  </si>
  <si>
    <t>план</t>
  </si>
  <si>
    <t>факт</t>
  </si>
  <si>
    <t>% исполн.</t>
  </si>
  <si>
    <t>Приложение 2</t>
  </si>
  <si>
    <t>-</t>
  </si>
  <si>
    <t>Цель:Улучшение условий охраны труда, снижение уровня производственного травматизма и профессиональной заболеваемости в муниципальных учреждениях Эвенкийского муниципального района</t>
  </si>
  <si>
    <t>Численность пострадавших в результате несчастных случаев со смертельным исходом.</t>
  </si>
  <si>
    <t>чел.</t>
  </si>
  <si>
    <t>Численность пострадавших в результате несчастных случаев с утратой трудоспособности на 1 рабочий день и более.</t>
  </si>
  <si>
    <t>Численность работников с установленным предварительным диагнозом профессионального заболевания по результатам проведения обязательных периодических медицинских осмотров.</t>
  </si>
  <si>
    <t>Удельный вес рабочих мест, в отношении которых проведена специальная оценка условий труда, в общем количестве рабочих мест</t>
  </si>
  <si>
    <t>Количество рабочих мест, на которых улучшены условия труда по результатам специальной оценки условий труда</t>
  </si>
  <si>
    <t>Ед.</t>
  </si>
  <si>
    <t>Удельный вес работников, занятых во вредных и (или) опасных условиях труда, в общей численности работников по результатам специальной оценки условий труда.</t>
  </si>
  <si>
    <t>Задача 1. Правовое обеспечение охраны труда, совершенствование нормативно-правовой базы ЭМР в области охраны труда</t>
  </si>
  <si>
    <t>1.1</t>
  </si>
  <si>
    <t>Нормативно-правовые акты муниципальных учреждений в области охраны труда соответствующие трудовому законодательству Российской Федерации</t>
  </si>
  <si>
    <t>Задача 2. Реализация мер, направленных на улучшение условий труда работников, снижение уровня производственного травматизма и профессиональной заболеваемости</t>
  </si>
  <si>
    <t>2.1</t>
  </si>
  <si>
    <t>Количество рабочих мест, в отношении которых проведена специальная оценка условий труда</t>
  </si>
  <si>
    <t>2.2.</t>
  </si>
  <si>
    <t xml:space="preserve">Уровень обеспеченности работников Администрации ЭМР, занятых на работах с вредными или опасными условиями труда, а также на работах, производимых в особых температурных и климатических условиях или связанных с загрязнением, специальной одеждой, специальной обувью и другими средствами индивидуальной защиты </t>
  </si>
  <si>
    <t>3.1</t>
  </si>
  <si>
    <t xml:space="preserve">Охват обучением руководителей и специалистов по вопросам охраны и условий труда муниципальных учреждений </t>
  </si>
  <si>
    <t>%, не менее</t>
  </si>
  <si>
    <t>3.2</t>
  </si>
  <si>
    <t>Количество специалистов по охране труда прошедших профессиональную подготовку</t>
  </si>
  <si>
    <t>Чел.</t>
  </si>
  <si>
    <t>Задача 4. Информационное обеспечение и пропаганда охраны труда</t>
  </si>
  <si>
    <t>4.1</t>
  </si>
  <si>
    <t>Проведение семинаров-совещаний, выставок,             конкурсов</t>
  </si>
  <si>
    <t>17. Муниципальная программа «Улучшение условий труда в муниципальных учреждениях Эвенкийского муниципального района»</t>
  </si>
  <si>
    <t>Цель 1: Создание условий для сохранения традиционныго образа жизни коренных малочисленных народов Севера, проживающих на территории Эвенкийского муниципального района</t>
  </si>
  <si>
    <t>Удельный вес лиц, ведущих традиционный образ жизни, от общей численности коренных малочисленных народов Красноярского края, проживающих в местах традиционного проживания коренных малочисленных народов Красноярского края</t>
  </si>
  <si>
    <t>процент</t>
  </si>
  <si>
    <t>Количество социально значимых мероприятий (профессиональных и национальных праздников), проведенных в местах традиционного проживания коренных малочисленных народов Красноярского края</t>
  </si>
  <si>
    <t>мероприятие</t>
  </si>
  <si>
    <t>Количество лиц, получивших впервые начальное профессиональное, среднее профессиональное или высшее профессиональное образование по очной форме обучения</t>
  </si>
  <si>
    <t>человек</t>
  </si>
  <si>
    <t>Задача 1.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в местах традиционного проживания и традиционной хозяйственной деятельности коренных малочисленных народов Севера; комплексное решение проблем национально-культурного развития, повышение социальной защищенности малочисленных народов Севера,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и защиты их исконной среды обитания</t>
  </si>
  <si>
    <t>Подпрограмма 1. 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</t>
  </si>
  <si>
    <t xml:space="preserve">человек                </t>
  </si>
  <si>
    <t xml:space="preserve">процент </t>
  </si>
  <si>
    <t>Удовлетворенность получателей мер государственной поддержки качеством предоставления государственных услуг</t>
  </si>
  <si>
    <t>балл</t>
  </si>
  <si>
    <t>Задача 2.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</si>
  <si>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2. Обеспечение реализации муниципальной программы и прочие мероприятия</t>
  </si>
  <si>
    <t>Доля исполненных бюджетных ассигнований, предусмотренных в программном виде</t>
  </si>
  <si>
    <t xml:space="preserve"> процент </t>
  </si>
  <si>
    <t>Цель 2: Обеспечение выполнения надлежащим образом отдельных государственных полномочий по решению вопросов поддержки коренных малочисленных народов Севера.</t>
  </si>
  <si>
    <t>2. Муниципальная программа "Развитие образования Эвенкийского муниципального района"</t>
  </si>
  <si>
    <t>13. 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</si>
  <si>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</si>
  <si>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Эвенкийского муниципального района (с учетом групп кратковременного пребывания)</t>
  </si>
  <si>
    <t>Доля выпускников государственных (муниципальных) общеобразовательных организаций, не сдавших единый государственный экзамен, в общей численности выпускников государственных (муниципальных) общеобразовательных организаций</t>
  </si>
  <si>
    <t>Задача 1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период;</t>
  </si>
  <si>
    <t>Обеспеченность детей дошкольного возраста местами в дошкольных образовательных учреждениях (количество мест на 1000 детей)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</si>
  <si>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ЭМР</t>
  </si>
  <si>
    <t>Удельный вес воспитанников дошкольных образовательных организаций, расположенных на территории ЭМР,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ЭМР</t>
  </si>
  <si>
    <t xml:space="preserve">Доля государственных (муниципальных)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государственных (муниципальных) образовательных организаций, реализующих программы общего образования 
</t>
  </si>
  <si>
    <t xml:space="preserve">Доля государственных (муниципальных) образовательных организаций, реализующих программы общего образования, имеющих физкультурный зал, в общей численности государственных (муниципальных) образовательных организаций, реализующих программы общего образования </t>
  </si>
  <si>
    <t>Доля общеобразовательных учреждений (с числом обучающихся более 50), в которых действуют управляющие советы</t>
  </si>
  <si>
    <t>Доля обучающихся в государственных (муниципальных) общеобразовательных организациях, занимающихся во вторую (третью) смену, в общей численности обучающихся в государственных (муниципальных)  общеобразовательных организаций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</si>
  <si>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</si>
  <si>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Доля детей с ограниченными возможностями здоровья и детей-инвалидов, получающих качественное общее образование, от общей численности детей с ограниченными возможностями здоровья и детей-инвалидов школьного возраста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</si>
  <si>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</si>
  <si>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</si>
  <si>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>Увеличение числа детей, получивших возможность участия в конкурсах, олимпиадах, соревнованиях, интенсивных  школах за пределами Эвенкийского муниципального района</t>
  </si>
  <si>
    <t>Доля оздоровленных детей школьного возраста</t>
  </si>
  <si>
    <t>Доля подростков, состоящих на внутришкольном учете, от общей численности обучающихся</t>
  </si>
  <si>
    <t>Доля подростков, состоящих на учете в КДН и ЗП администрации ЭМР, от общей численности обучающихся</t>
  </si>
  <si>
    <t>Увеличение числа детей охваченных профилактическими мероприятиями</t>
  </si>
  <si>
    <t>Задача 2 Создание условий для эффективного управления отраслью;</t>
  </si>
  <si>
    <t>Своевременность утверждения смет финансово-хозяйственной деятельности подведомственных учреждений на текущий финансовый год и плановый период в соответствии с установленными сроками администрации Эвенкийского муниципального района.</t>
  </si>
  <si>
    <t>Своевременное доведение Главным распорядителем лимитов бюджетных обязательств до подведомственных учреждений, предусмотренных бюджетом Эвенкийского муниципального района.</t>
  </si>
  <si>
    <t>Задача 3 Оказание государственной поддержки детям-сиротам и детям, оставшимся без попечения родителей, а также лицам из их числа</t>
  </si>
  <si>
    <t>Подпрограмма 1  «Развитие дошкольного, общего и дополнительного образования детей»</t>
  </si>
  <si>
    <t>Подпрограмма 2 «Обеспечение реализации муниципальной программы и прочие мероприятия»</t>
  </si>
  <si>
    <t>Цель: Обеспечение высокого качества образования, государственная поддержка детей-сирот, детей, оставшихся без попечения родителей, отдых и оздоровление детей в летний период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</si>
  <si>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</si>
  <si>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</si>
  <si>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</si>
  <si>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</si>
  <si>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</si>
  <si>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</si>
  <si>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</si>
  <si>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</si>
  <si>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</si>
  <si>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</si>
  <si>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</si>
  <si>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</si>
  <si>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</si>
  <si>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</si>
  <si>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</si>
  <si>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</si>
  <si>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</si>
  <si>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2.1.</t>
  </si>
  <si>
    <t>2.3.</t>
  </si>
  <si>
    <t>3.1.</t>
  </si>
  <si>
    <t>3.2.</t>
  </si>
  <si>
    <t>3.3.</t>
  </si>
  <si>
    <t>12. Муниципальная программа "Развитие сельского хозяйства в Эвенкийском муниципальном районе"</t>
  </si>
  <si>
    <t>Цель 1. Увеличение самозанятости экономически активного сельского населения путем создания благоприятных условий для развития малых форм хозяйствования, расширения сферы приложения труда сельского населения, повышения его доходов и уровня жизни</t>
  </si>
  <si>
    <t>Индекс производства продукции сельского хозяйства в хозяйствах населения (в сопоставимых ценах) к предыдущему году</t>
  </si>
  <si>
    <t>Увеличение численности населения (владельцы личных подсобных хозяйств), занятого производством сельскохозяйственной продукции для удовлетворения собственных нужд и реализации излишков бюджетным учреждениям и населению района</t>
  </si>
  <si>
    <t>Задача 1. Поддержка малых форм хозяйствования на селе и повышение уровня доходов сельского населения</t>
  </si>
  <si>
    <t>Подпрограмма 1. Поддержка малых форм хозяйствования</t>
  </si>
  <si>
    <t xml:space="preserve">Поголовье сельскохозяйственных животных </t>
  </si>
  <si>
    <t>крупный рогатый скот</t>
  </si>
  <si>
    <t>гол</t>
  </si>
  <si>
    <t>свиньи</t>
  </si>
  <si>
    <t>малый рогатый скот</t>
  </si>
  <si>
    <t>Цель 2. Увеличение занятости и самозанятости экономически активного сельского населения путем поддержки традиционных промыслов коренных малочисленных народов Севера, расширения сферы приложения труда сельского населения, повышения его доходов и уровня жизни, увеличение объемов производства продукции традиционных промыслов</t>
  </si>
  <si>
    <t>Количество субъектов, осуществляющих производство и переработку продукции традиционных промыслов, не менее</t>
  </si>
  <si>
    <t>ед.</t>
  </si>
  <si>
    <t xml:space="preserve">Задача 2. Поддержка традиционных промыслов для повышения уровня и качества жизни сельского населения муниципального района, стимулирование развития переработки и реализации продукции традиционных промыслов, повышение занятости и доходов граждан, осуществляющих добычу продукции традиционных промыслов; </t>
  </si>
  <si>
    <t>Подпрограмма 2. Поддержка и развитие традиционных отраслей хозяйствования коренных малочисленных народов Севера</t>
  </si>
  <si>
    <t>Объемы добычи объектов животного мира и водных биологических ресурсов для дальнейшей переработки</t>
  </si>
  <si>
    <t>2.1.1.</t>
  </si>
  <si>
    <t>Дикий северный олень</t>
  </si>
  <si>
    <t>тн</t>
  </si>
  <si>
    <t>2.1.2.</t>
  </si>
  <si>
    <t>Рыба</t>
  </si>
  <si>
    <t>тн.</t>
  </si>
  <si>
    <t>Цель 3. Обеспечение выполнения надлежащим образом отдельных государственных полномочий по решению вопросов поддержки сельскохозяйственного производства, повышение качества и доступности предоставления муниципальных услуг в рамках реализации муниципальной программы</t>
  </si>
  <si>
    <t>Количество предоставленных муниципальных услуг в рамках реализации муниципальной программы, не менее</t>
  </si>
  <si>
    <t>заявлений</t>
  </si>
  <si>
    <t>Задача 3.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</si>
  <si>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3. Обеспечение реализации муниципальной программы и прочие мероприятия</t>
  </si>
  <si>
    <t>гол.</t>
  </si>
  <si>
    <t>8. Муниципальная программа "Поддержка транспортной системы Эвенкийского муниципального района"</t>
  </si>
  <si>
    <t>Цель 1: Развитие эффективной транспортной инфраструктуры Эвенкийского муниципального района</t>
  </si>
  <si>
    <t>1.</t>
  </si>
  <si>
    <t>км</t>
  </si>
  <si>
    <t>2.</t>
  </si>
  <si>
    <t>Удельный вес протяженности зимних автомобильных дорог Эвенкийского муниципального района, поставленных на кадастровый учет, к общей протяженности автозимников.</t>
  </si>
  <si>
    <t>3.</t>
  </si>
  <si>
    <t>Удельный вес протяженности автомобильных дорог общего пользования сельских поселений, на которых производится комплекс работ по текущему ремонту, к общей протяженности улично-дорожной сети.</t>
  </si>
  <si>
    <t>Подпрограмма 1. Устройство и содержание автозимников Эвенкийского муниципального района.</t>
  </si>
  <si>
    <t>Задача 1: Развитие, модернизация и обеспечение сохранности сети зимних автомобильных дорог общего пользования Эвенкийского муниципального района и искусственных сооружений на них.</t>
  </si>
  <si>
    <t>Протяженность зимних автомобильных дорог общего пользования Эвенкийского муниципального района, на которых производится комплекс работ по устройству и  содержанию.</t>
  </si>
  <si>
    <t>Задача 2. Постановка на государственный кадастровый учет земельных участков, занимаемых зимними автомобильными дорогами общего пользования Эвенкийского муниципального района и искусственными сооружениями на них.</t>
  </si>
  <si>
    <t>Протяженности  участков зимних  автомобильных  дорог, поставленных на  государственный  кадастровый  учет</t>
  </si>
  <si>
    <t>Подпрограмма 2. Ремонт улично-дорожной сети сельских поселений Эвенкийского муниципального района.</t>
  </si>
  <si>
    <t>Задача 3. Повышение уровня транспортно-эксплуатационного состояния улично-дорожной сети сельских поселений Эвенкийского муниципального района.</t>
  </si>
  <si>
    <t>Протяженность автомобильных  дорог  общего пользования местного значения  сельских  поселений, работы по содержанию  которых  выполняются  в  соответствии  с  требованиями  нормативных  документов</t>
  </si>
  <si>
    <t>м</t>
  </si>
  <si>
    <t>Задача 5.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расходования средств краевого и районного бюджетов.</t>
  </si>
  <si>
    <t>Подпрограмма 3. Обеспечение реализации муниципальной программы.</t>
  </si>
  <si>
    <t>Исполнение бюджетных ассигнований, предусмотренных подпрограммой «Устройство и содержание автозимников Эвенкийского муниципального района».</t>
  </si>
  <si>
    <t>Соблюдение сроков представления главным распорядителям годовой бюджетной отчетности.</t>
  </si>
  <si>
    <t>Цель 2. Повышение доступности транспортных услуг для населения и экономики Эвенкийского муниципального района.</t>
  </si>
  <si>
    <t>Количество перевезенных (отправленных) пассажиров пригородным автомобильным и воздушным транспортом.</t>
  </si>
  <si>
    <t>Подпрограмма 4. Обеспечение выполнения программы внутримуниципальных пассажирских перевозок в Эвенкийском муниципальном районе.</t>
  </si>
  <si>
    <t>Задача 5. Поддержка воздушного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авиатранспортных услугах.</t>
  </si>
  <si>
    <t>4.1.</t>
  </si>
  <si>
    <t>Транспортная подвижность населения (количество рейсов/количество жителей).</t>
  </si>
  <si>
    <t>рейс/чел.</t>
  </si>
  <si>
    <t>4.2.</t>
  </si>
  <si>
    <t>Объем субсидий на 1 пассажира, руб.</t>
  </si>
  <si>
    <t>руб./чел.</t>
  </si>
  <si>
    <t>4.3.</t>
  </si>
  <si>
    <t>Процент оплаты от предельного тарифа.</t>
  </si>
  <si>
    <t>Задача 6. Поддержка пригородного автомобильного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автомобильных услугах.</t>
  </si>
  <si>
    <t>4.4.</t>
  </si>
  <si>
    <t>4.5.</t>
  </si>
  <si>
    <t>4.6.</t>
  </si>
  <si>
    <t>9. 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</si>
  <si>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10. Муниципальная программа "Эвенкия-информационный регион"</t>
  </si>
  <si>
    <t>11. Муниципальная программа "Территориальное планирование в Эвенкийском муниципальном районе"</t>
  </si>
  <si>
    <t>14. Муниципальная программа "Управление муниципальным имуществом Эвенкийского муниципального района"</t>
  </si>
  <si>
    <t>15. Муниципальная программа "Улучшение жилищных условий жителей Эвенкийского муниципального района"</t>
  </si>
  <si>
    <t>16. Муниципальная программа «Противодействие экстремизму и профилактика терроризма на территории Эвенкийского муниципального района»</t>
  </si>
  <si>
    <t>Задача 4: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</si>
  <si>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 xml:space="preserve">Число ДТП с пострадавшими, не более </t>
  </si>
  <si>
    <t>шт.</t>
  </si>
  <si>
    <t>2.4.</t>
  </si>
  <si>
    <t>Число лиц, травмированных и погибших в ДТП, не более</t>
  </si>
  <si>
    <t>1. Муниципальная программа "Управление муниципальными финансами в Эвенкийском муниципальном районе"</t>
  </si>
  <si>
    <t xml:space="preserve">Цель: обеспечение долгосрочной сбалансированности и устойчивости бюджетов Эвенкийского муниципального района, повышение качества и прозрачности управления муниципальными финансами  </t>
  </si>
  <si>
    <t>Задача 1: Обеспечение равных условий для устойчивого и эффективного исполнения расходных обязательств муниципальных образований, обеспечение сбалансированности местных бюджетов</t>
  </si>
  <si>
    <t>Подпрограмма 1.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Красноярского края</t>
  </si>
  <si>
    <t>тыс. руб.</t>
  </si>
  <si>
    <t>Задача 2: Эффективное управление муниципальным долгом Эвенкийского муниципального района</t>
  </si>
  <si>
    <t>Подпрограмма 2 .Управление муниципальным долгом Эвенкийского муниципального района</t>
  </si>
  <si>
    <t xml:space="preserve">Задача 3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 районного бюджета  </t>
  </si>
  <si>
    <t xml:space="preserve">Подпрограмма 3 Обеспечение реализации муниципальной программы и прочие мероприятия </t>
  </si>
  <si>
    <t>периодичность</t>
  </si>
  <si>
    <t>Отношение фактического объема предоставленной финансовой помощи на выравнивание бюджетной обеспеченности бюджетам поселений к утвержденным плановым назначениям</t>
  </si>
  <si>
    <t>Доля расходов на обслуживание муниципального
долга в объеме расходов районного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Федерации, не более</t>
  </si>
  <si>
    <t>Доля расходов районного бюджета, формируемых в рамках муниципальных программ, не менее</t>
  </si>
  <si>
    <t>3.4.</t>
  </si>
  <si>
    <t>3.5.</t>
  </si>
  <si>
    <t>Отношение муниципального долга Эвенкийского муниципального района к доходам районного бюджета без учета объема утвержденных безвозмездных поступлений, не более</t>
  </si>
  <si>
    <t>Отношение годовой суммы платежей на погашение и обслуживание муниципального долга к доходам районного бюджета, не более</t>
  </si>
  <si>
    <t>Доля расходов на обслуживание муниципального долга в объеме расходов районного бюджета, за исключением объема расходов, которые осуществляются за счет субвенций, предоставляемых из бюджетной системы РФ, не более</t>
  </si>
  <si>
    <t>Отсутствие просроченной кредиторской задолженности по долговым обязательствам ЭМР</t>
  </si>
  <si>
    <t>Доля расходов районного бюджета, формируемых в рамках муниципальных программ Эвенкийского муниципального района, не менее</t>
  </si>
  <si>
    <t>Обеспечение исполнения расходных обязательств Эвенкийского муниципального района (за исключением безвозмездных поступлений), не менее</t>
  </si>
  <si>
    <t>Доля органов местного самоуправления Эвенкийского муниципального района, обеспеченных возможностью работы в информационной системе исполнения районного бюджета</t>
  </si>
  <si>
    <t>Доля полученных заключений на проекты решений в области бюджетной и налоговой политики</t>
  </si>
  <si>
    <t>Наполнение и поддержание в актуальном состоянии рубрики «Открытый бюджет» на официальном сайте Эвенкийского муниципального района, не менее 1 раза в квартал</t>
  </si>
  <si>
    <t>Отсутствие в местных бюджетах просроченной кредиторской задолженности по выплате заработной платы с начислениями работникам бюджетной сферы и по исполнению обязательств перед гражданами</t>
  </si>
  <si>
    <t>6. Муниципальная программа "Развитие физической культуры и спорта в Эвенкийском муниципальном район"</t>
  </si>
  <si>
    <t xml:space="preserve">Удельный вес населения Эвенкийского муниципального района, систематически занимающегося физической культурой и спортом </t>
  </si>
  <si>
    <t xml:space="preserve">Количество спортивных мероприятий на территории Эвенкийского муниципального района </t>
  </si>
  <si>
    <t>единиц</t>
  </si>
  <si>
    <t xml:space="preserve">Численность занимающихся в муниципальном бюджетном образовательном учреждении дополнительного образования «Детско-юношеская спортивная школа»  </t>
  </si>
  <si>
    <t>Количество  спортивных клубов по месту жительства в Эвенкийском муниципальном  районе</t>
  </si>
  <si>
    <t>Привлечение населения к сдачам нормативов ВФСК "ГТО"</t>
  </si>
  <si>
    <t>Задача 1    Развитие материально - технической базы учреждений физической культуры и спорта</t>
  </si>
  <si>
    <t>Доля приобретенного спортивного инвентаря и спортивной атрибутики</t>
  </si>
  <si>
    <t>Количество спортивных клубов по месту жительства</t>
  </si>
  <si>
    <t>Количество спортивных мероприятий на территории Эвенкийского муниципального района</t>
  </si>
  <si>
    <t>Повышение квалификации специалистов в области адаптивной физической культуры и спорта инвалидов</t>
  </si>
  <si>
    <t>Количество инвалидов, систематически занимающихся физической культурой и спортом</t>
  </si>
  <si>
    <t>2.2</t>
  </si>
  <si>
    <t>Цель: Создание условий, способствующих повышению эффективности деятельности муниципальных учреждений и организаций, участвующих в развитии физической культуры и спорта, развитие и популяризация физической культуры и массового спорта для всех категорий и групп  населения, системное развитие видов спорта с обязательным определением основных приоритетных видов спорта</t>
  </si>
  <si>
    <t>Цель: Повышение качества жизни граждан, совершенствование системы муниципального управления на основе использования информационных и телекоммуникационных технологий</t>
  </si>
  <si>
    <t>Сокращение времени на рассмотрение обращений граждан и на осуществление взаимодействия Администрации района с организациями, учреждениями, а также повышение качества контроля за исполнением документов за счет внедрения системы электронного документооборота и делопроизводства</t>
  </si>
  <si>
    <t>Задача 1:  Повышение качества административно-управленческих процессов и оказания муниципальных услуг</t>
  </si>
  <si>
    <t>Подпрограмма 1. «Формирование электронного муниципалитета»</t>
  </si>
  <si>
    <t>1.1.1.</t>
  </si>
  <si>
    <t>Доля документов, поставленных на контроль от общего количества входящих документов</t>
  </si>
  <si>
    <t>1.1.2.</t>
  </si>
  <si>
    <t>Доля структурных подразделений и органов со статусом юридического лица Администрации ЭМР, подключенных к системе электронного документооборота, от общего числа структурных подразделений и органов со статусом юридического лица Администрации ЭМР, оказывающих муниципальные услуги</t>
  </si>
  <si>
    <t>1.1.3.</t>
  </si>
  <si>
    <t>Доля муниципальных образований, расположенных на территории ЭМР, подключенных к системе электронного документооборота, от общего числа муниципальных образований, расположенных на территории ЭМР</t>
  </si>
  <si>
    <t>1.1.4.</t>
  </si>
  <si>
    <t>Доля районных муниципальных организаций, расположенных на территории Эвенкийского муниципального района, подключенных к системе электронного документооборота, от общего числа районных муниципальных организаций, расположенных на территории Эвенкийского муниципального района</t>
  </si>
  <si>
    <t>Задача 2: Повышение эффективности работы органов местного управления и  уменьшение «цифрового неравенства» для жителей района</t>
  </si>
  <si>
    <t>Подпрограмма 2. «Модернизация и развитие информационной и телекоммуникационной инфраструктуры Эвенкийского муниципального района»</t>
  </si>
  <si>
    <t>Обновление компьютерной и офисной техники Администрации ЭМР, а так же структурных подразделений и органов со статусом юридического лица Администрации ЭМР</t>
  </si>
  <si>
    <t>Доля структурных подразделений и органов со статусом юридического лица Администрации Эвенкийского муниципального района имеющих доступ к информационно-правовым системам</t>
  </si>
  <si>
    <t>Модернизация серверного и сетевого оборудования</t>
  </si>
  <si>
    <t>Количество малочисленных и труднодоступных населенных пунктов района, в которых созданы и поддерживаются условия для обеспечения жителей услугами связи (сеть WiFi), ранее не имевших этой возможности</t>
  </si>
  <si>
    <t>Подпрограмма 3. «Обеспечение информационной безопасности»</t>
  </si>
  <si>
    <t>Доля АРМ Администрации Эвенкийского муниципального района, оснащенных системой антивирусной защиты</t>
  </si>
  <si>
    <t>Задача 3: Обеспечение безопасности информационных систем.</t>
  </si>
  <si>
    <t>Подпрограмма "Управление муниципальным долгом Эвенкийского муниципального района"</t>
  </si>
  <si>
    <t>Цель  повышение эксплуатационной надежности функционирования систем жзнеобеспечения населения.</t>
  </si>
  <si>
    <t>Уровень износа объектов коммунальной инфраструктуры</t>
  </si>
  <si>
    <t xml:space="preserve">Задача 1. Повышение эксплуатационной надежности функционирования систем жизнеобеспечения населения </t>
  </si>
  <si>
    <t>Подпрограмма 1 "Строительство, реконструкция, модернизация и капитальный ремонт объектов коммунальной инфраструктуры в Эвенкийском муниципальном районе"</t>
  </si>
  <si>
    <t>теплоснабжение</t>
  </si>
  <si>
    <t xml:space="preserve">ед. </t>
  </si>
  <si>
    <t>водоснабжение</t>
  </si>
  <si>
    <t>водоотведение</t>
  </si>
  <si>
    <t>снижение потерь энергоресурсов и инженерных сетей</t>
  </si>
  <si>
    <t>Задача 2. Формирование целостной и эффективной системы управления энергосбережением и повышением энергетической эффективности</t>
  </si>
  <si>
    <t>Подпрграмма 2 "Энергосбережение и повышение энергетической эффективности в Эвенкийском муницпальном районе"</t>
  </si>
  <si>
    <t>электрической энергии</t>
  </si>
  <si>
    <t>воды</t>
  </si>
  <si>
    <t>тепловой энергии</t>
  </si>
  <si>
    <t>Доля объемов энергоресурсов, расчеты за которые осуществляются с использованием приборов учета в муниципальных учреждениях, в общем объеме энергоресурсов, потребляемых (используемых) в муниципальных учреждениях, где установка ПУ обязательна, согласно Федеральному закону № 261-ФЗ</t>
  </si>
  <si>
    <t>Подпрограмма 3 "Обращение с отходами на территории Эвенкийского муницпального района"</t>
  </si>
  <si>
    <t>Задача 3. Снижение негативного воздействия отходов на окружающую среду и здоровья населения</t>
  </si>
  <si>
    <t>Задача 4. Создание условий для эффективного, ответственного управления финансовыми ресурсами в рамках выполнения установленных функций и полномочий</t>
  </si>
  <si>
    <t>Доля своевременно утвержденных планов финансово -хозяйственной деятельности предприятий на текущий финансовый год</t>
  </si>
  <si>
    <t>Мероприятие № 1 "Компенсация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населения"</t>
  </si>
  <si>
    <t>Мероприятие № 2 "Компенсация части расходов граждан на оплату коммунальных услуг исполнителям коммунальных услуг"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</si>
  <si>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вследствии разницы между фактической стоимостью топлива и стоимостью топлива, учтенной в тарифах на тепловую и электрическую энергию</t>
  </si>
  <si>
    <t>ед</t>
  </si>
  <si>
    <t>Количество предприятий, которым возмещены транспортные расходы по доставке нефтепродуктов в районы Крайнего Севера и приравненных к ним местностям с ограниченнымисроками завоза грузов</t>
  </si>
  <si>
    <t xml:space="preserve">ед </t>
  </si>
  <si>
    <t>Количество организаций и физических лиц, которым предоставлена субсидия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</si>
  <si>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 xml:space="preserve">Количество приобретенных (реконструированных)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 </t>
  </si>
  <si>
    <t>Количество реализованных социально-значимых мероприятий</t>
  </si>
  <si>
    <t>Доля объемов энергоресурсов, расчеты за которые осуществляются с использованием приборов учета ( в части многоквартирных домов - с использованием колективных (общедомовых) приборов учета), в общем объеме энергоресурсов, в том числе:</t>
  </si>
  <si>
    <t>Доля населенных пунктов, обеспеченных санкционированными местами размещения или обезвреживания отходов</t>
  </si>
  <si>
    <t>Снижение интегрального показателя аварийности инженерных сетей:</t>
  </si>
  <si>
    <t>Подпрограмма 4 "Обеспечение реализации муниципальной программы и прочие мероприятия"</t>
  </si>
  <si>
    <t>до 15,00</t>
  </si>
  <si>
    <t>Отдельные мероприятия программы</t>
  </si>
  <si>
    <t>Количество предприятий, получивших субсидию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</t>
  </si>
  <si>
    <t xml:space="preserve">Количество предприятий , получившиз субсидию на возмещение недополученных доходов в связи с оказанием населению, проживающему на территории Эвенкийского муниципального района услуг по развобру воды из системы отопления </t>
  </si>
  <si>
    <t>4. Муниципальная программа "Культура Эвенкии"</t>
  </si>
  <si>
    <t xml:space="preserve">Цель программы: Создание условий для сохранения и развития культурного наследия и реализации культурного и духовного потенциала населения Эвенкии. </t>
  </si>
  <si>
    <t>Удельный вес населения, участвующего в платных культурно-досуговых мероприятиях, проводимых муниципальными учреждениями культуры</t>
  </si>
  <si>
    <t>экз.</t>
  </si>
  <si>
    <t xml:space="preserve">Доля представленных (во всех формах) зрителю музейных  предметов в общем количестве музейных предметов основного фонда </t>
  </si>
  <si>
    <t xml:space="preserve">Доля оцифрованных заголовков единиц хранения, переведенных в электронный формат программного комплекса «Архивный фонд» (создание электронных описей), в общем количестве единиц хранения, хранящихся 
в  муниципальном  казенном учреждении «Эвенкийский архив» Эвенкийского муниципального района Красноярского края </t>
  </si>
  <si>
    <t>Подпрограмма 1 «Сохранение культурного наследия»</t>
  </si>
  <si>
    <t>тыс.экз.</t>
  </si>
  <si>
    <t>Подпрограмма 2.  «Развитие архивного дела в Эвенкийском муниципальном районе»</t>
  </si>
  <si>
    <t>Доля хранящихся архивных документов в нормативных условиях, в общем количестве МКУ "Эвенкийский архив" ЭМР</t>
  </si>
  <si>
    <t xml:space="preserve">Доля оцифрованных заголовков единиц хранения (далее - дела), переведенных в электронный формат программного комплекса "Архивный фонд" (создание электронных описей), в общем количестве дел, хранящихся в МКУ "Эвенкийский архив" </t>
  </si>
  <si>
    <t>Задача 3. Обеспечение доступа граждан к культурным благам и участию в культурной  жизни</t>
  </si>
  <si>
    <t>Подпрограмма 3. Поддержка искусства и народного творчества</t>
  </si>
  <si>
    <t xml:space="preserve">Доля учащихся учреждений дополнительного образования детей в сфере «культура», принимающих участие  в конкурсах, фестивалях, смотрах, выставках, конференциях, в том числе в международных, всероссийских, краевых, региональных и зональных </t>
  </si>
  <si>
    <t xml:space="preserve"> чел.</t>
  </si>
  <si>
    <t>Подпрограмма 4. Обеспечение условий реализации муниципальной программы и прочие мероприятия</t>
  </si>
  <si>
    <t>Доля детей, привлекаемых к участию в творческих мероприятиях, в общем числе детей</t>
  </si>
  <si>
    <t xml:space="preserve">Количество библиографических записей 
в электронных каталогах муниципальных библиотек  </t>
  </si>
  <si>
    <t>тыс.ед</t>
  </si>
  <si>
    <t>Своевременность и качество  подготовленных  проектов нормативных правовых актов, обусловленных изменениями федерального и регионального законодательства</t>
  </si>
  <si>
    <t>баллы</t>
  </si>
  <si>
    <t xml:space="preserve">Уровень исполнения расходов главного распорядителя за счет средств районного бюджета </t>
  </si>
  <si>
    <t xml:space="preserve">Своевременность утверждения муниципальных заданий подведомственным главному распорядителю учреждениям на текущий финансовый год и плановый период </t>
  </si>
  <si>
    <t>Задача 4. Создание условий для устойчивого развития отрасли «культура»</t>
  </si>
  <si>
    <t xml:space="preserve">Задача 1. Сохранение и эффективное использование культурного наследия Эвенкийского муниципального района   </t>
  </si>
  <si>
    <t>Количество экземпляров новых поступлений в библиотечные фонды общедоступных библиотек на 1 тыс. человек населения, не менее</t>
  </si>
  <si>
    <t>Численность учащихся учреждений дополнительного образования детей в сфере «культура», не менее</t>
  </si>
  <si>
    <t>Посещаемость музейных учреждений, не менее</t>
  </si>
  <si>
    <t>Книговыдача в муниципальных библиотеках, не менее</t>
  </si>
  <si>
    <t xml:space="preserve">Количество посетителей муниципальных учреждений культурно-досугового типа на 1 тыс. человек населения, не менее </t>
  </si>
  <si>
    <t>Число клубных формирований, не менее</t>
  </si>
  <si>
    <t>Число участников клубных формирований, не менее</t>
  </si>
  <si>
    <t>Число участников клубных формирований для детей в возрасте до 14 лет включительно , не менее</t>
  </si>
  <si>
    <t>Количество специалистов, повысивших квалификацию, прошедших переподготовку, обученных на семинарах и других мероприятиях, не менее</t>
  </si>
  <si>
    <t>Цель: обеспечение устойчивого развития сельских территорий, развития инженерной, транспортной и социальной инфраструктур, рациональное и эффективное использование территории, создание предпосылок для застройки и благоустройства территорий сельских поселений, сохранение и восстановление объектов историко-культурного наследия, обеспечение рационального природопользования и охраны окружающей природной среды в целях повышения качества и условий проживания населения Эвенкийского муниципального района</t>
  </si>
  <si>
    <t>1.2</t>
  </si>
  <si>
    <t xml:space="preserve">Цель: выработка и реализация муниципальной политики в области использования муниципального имущества, земель, расположенных на территории Эвенкийского муниципального района </t>
  </si>
  <si>
    <t>Количество объектов, на которые получены свидетельства о государственной регистрации права муниципальной собственности (за период):  здания, строения, нежилые помещения, объекты и сооружения инженерной, транспортной и социальной инфраструктуры, не завершенные строительством объекты, объекты жилищного фонда</t>
  </si>
  <si>
    <t xml:space="preserve"> Доходы бюджета района от приватизации муниципального имущества  </t>
  </si>
  <si>
    <t xml:space="preserve">  Количество земельных участков, находящихся в муниципальной собственности</t>
  </si>
  <si>
    <t>Задача 1. Формирование и управление муниципальной собственностью</t>
  </si>
  <si>
    <t>Количество объектов недвижимого имущества, на которые оформлена техническая документация (за период)</t>
  </si>
  <si>
    <t xml:space="preserve">Количество объектов муниципального имущества, у которых определена рыночная стоимость (за период)    </t>
  </si>
  <si>
    <t>Количество объектов муниципального имущества, учтенных в Реестре муниципальной собственности, по разделам Реестра:</t>
  </si>
  <si>
    <t>здания, строения, сооружения, объекты инженерной, транспортной и социальной инфраструктуры, не завершенные строительством объекты</t>
  </si>
  <si>
    <t>жилые помещения</t>
  </si>
  <si>
    <t xml:space="preserve">Количество объектов недвижимости, планируемых к приобретению  </t>
  </si>
  <si>
    <t xml:space="preserve">Площадь объектов недвижимости, планируемых к приобретению  </t>
  </si>
  <si>
    <t>кв.м.</t>
  </si>
  <si>
    <t>Задача 2: . Обеспечение приватизации объектов муниципальной собственности</t>
  </si>
  <si>
    <t>Площадь нежилого фонда, подлежащая приватизации</t>
  </si>
  <si>
    <t>Задача 3. Проведение мероприятий по землеустройству и землепользованию</t>
  </si>
  <si>
    <t>Количество сформированных земельных участков, занимаемых объектами муниципальной собственности (за период)</t>
  </si>
  <si>
    <t>Количество оформленных в муниципальную собственность земельных участков (за период)</t>
  </si>
  <si>
    <t>Доля семей, улучшивших жилищные условия за счет получения социальных выплат (субсидий), к общему количеству семей, подавших заявления в программу</t>
  </si>
  <si>
    <t>Удельный вес введенной  площади жилья по отношению к общей площади жилого фонда</t>
  </si>
  <si>
    <t>Доля площади жилья, введенной за счет собственных и заемных средств в введенной площади жилья</t>
  </si>
  <si>
    <t xml:space="preserve">Доля семей,имеющих возможность улучшить жилищные условия с помощью собственных и заемных средств к общему количеству семей, состоящих на учете, нуждающихся в улучшении жилищных условий </t>
  </si>
  <si>
    <t>Подпрограмма 1. «Социальное развитие села на территории Эвенкийского муниципального района»</t>
  </si>
  <si>
    <t>Количество граждан проживающих в сельской местности, улучшивших жилищные условия</t>
  </si>
  <si>
    <t>семей</t>
  </si>
  <si>
    <t xml:space="preserve">Площадь строительства (приобретения) жилья гражданами - участниками Программы         </t>
  </si>
  <si>
    <t>м2</t>
  </si>
  <si>
    <t>Подпрограмма 2. «Улучшение жилищных условий молодых семей и молодых специалистов в сельской местности Эвенкийского муниципального района»</t>
  </si>
  <si>
    <t>Количество молодых семей и молодых специалистов улучшивших жилищные условия</t>
  </si>
  <si>
    <t xml:space="preserve">Площадь строительства (приобретения) жилья молодым семьям и специалистам программы         </t>
  </si>
  <si>
    <t xml:space="preserve">Подпрограмма 3. «Обеспечение жильем молодых семей в Эвенкийском муниципальном районе»   </t>
  </si>
  <si>
    <t>Удельный вес количества объектов, на которые зарегистрировано право муниципальной собственности, к общему количеству объектов, учтенных в Реестре муниципальной собственности</t>
  </si>
  <si>
    <t>Количество объектов муниципального имущества, учтенных в Реестре муниципальной собственности, по разделу казна</t>
  </si>
  <si>
    <t>Цель: Обеспечение защиты прав и свобод граждан, предупреждение экстремистских и террористических проявлений на территории Эвенкийского муниципального района</t>
  </si>
  <si>
    <t>Количество проведенных семинаров-практикумов по антитеррористической подготовке с обучающимися</t>
  </si>
  <si>
    <t>Количество распространенной полиграфической продукции антитеррористической направленности</t>
  </si>
  <si>
    <t>Количество размещенных баннеров антитеррористической направленности</t>
  </si>
  <si>
    <t>Количество совершенных актов экстремистской направленности против соблюдения прав человека</t>
  </si>
  <si>
    <t>Задача 1:  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терроризму</t>
  </si>
  <si>
    <t>Подготовка и проведение уроков и внеклассных мероприятий, направленных на развитие уровня толерантного сознания молодежи</t>
  </si>
  <si>
    <t>Ед</t>
  </si>
  <si>
    <t>Информирование населения по действиям при возникновении террористических угроз</t>
  </si>
  <si>
    <t>Распространение памяток, листовок среди населения, обеспечение наглядной агитацией учреждений социальной сферы</t>
  </si>
  <si>
    <t>Задача 2: Разработка и реализация системы мер раннего учета и предупреждения межнациональных конфликтов</t>
  </si>
  <si>
    <t>Проведение тематических мероприятий: фестивалей, конкурсов, викторин, с целью формирования у граждан уважительного отношения к традициям и обычаям различных народов и национальностей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</si>
  <si>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типов, не менее</t>
  </si>
  <si>
    <t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года), не менее</t>
  </si>
  <si>
    <t>Количество детей-сирот, детей, оставшихся без попечения родителей, а также лиц из их числа, которым необходимо приобрести жилые помещения в соответствии с соглашением о предоставлении субсидий из краевого бюджета бюджету район, не менее</t>
  </si>
  <si>
    <t>Количество показателей</t>
  </si>
  <si>
    <t>исполнено</t>
  </si>
  <si>
    <t>не исполнено</t>
  </si>
  <si>
    <t>Доля исполненных бюджетных ассигнований, предусмотренных в программе, не менее</t>
  </si>
  <si>
    <t>Доля исполненных бюджетных ассигнований, предусмотренных в программном виде, не менее</t>
  </si>
  <si>
    <t>7.1.</t>
  </si>
  <si>
    <t>7.3.</t>
  </si>
  <si>
    <t>7.4.</t>
  </si>
  <si>
    <t>8.1.</t>
  </si>
  <si>
    <t>8.2.</t>
  </si>
  <si>
    <t>8.3.</t>
  </si>
  <si>
    <t>8.4.</t>
  </si>
  <si>
    <t>9.1.</t>
  </si>
  <si>
    <t>9.1.1.</t>
  </si>
  <si>
    <t>9.1.2.</t>
  </si>
  <si>
    <t>9.1.3.</t>
  </si>
  <si>
    <t>9.1.4.</t>
  </si>
  <si>
    <t>9.1.5.</t>
  </si>
  <si>
    <t>9.1.6.</t>
  </si>
  <si>
    <t>9.1.7.</t>
  </si>
  <si>
    <t>9.1.8.</t>
  </si>
  <si>
    <t>9.1.9.</t>
  </si>
  <si>
    <t>9.2.</t>
  </si>
  <si>
    <t>9.3.</t>
  </si>
  <si>
    <t>10.1.</t>
  </si>
  <si>
    <t>10.3.</t>
  </si>
  <si>
    <t>10.2.</t>
  </si>
  <si>
    <t>12.1.</t>
  </si>
  <si>
    <t>12.2.</t>
  </si>
  <si>
    <t>12.3.</t>
  </si>
  <si>
    <t>12.4.</t>
  </si>
  <si>
    <t>13.1.</t>
  </si>
  <si>
    <t>13.2.</t>
  </si>
  <si>
    <t>15.1.</t>
  </si>
  <si>
    <t>15.2.</t>
  </si>
  <si>
    <t>15.3.</t>
  </si>
  <si>
    <t>Цель: Развитие и поддержка отраслей экономики района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</si>
  <si>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</si>
  <si>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Розничный товарооборот</t>
  </si>
  <si>
    <t>тыс.руб</t>
  </si>
  <si>
    <t xml:space="preserve">Оборот общественного
питания
</t>
  </si>
  <si>
    <t>Задача 1: Создание благоприятных экономических условий для развития малого и среднего предпринимательства</t>
  </si>
  <si>
    <t>Подпрограмма 1  «Поддержка малого и среднего предпринимательства».</t>
  </si>
  <si>
    <t>количество   субъектов малого  и  среднего предпринимательства, получивших муниципальную поддержку</t>
  </si>
  <si>
    <t>объем  привлеченных инвестиций  в секторе малого  и  среднего предпринимательства</t>
  </si>
  <si>
    <t>млн.руб.</t>
  </si>
  <si>
    <t>количество субъектов малого и среднего предпринимательства, получивших имущественную поддержку</t>
  </si>
  <si>
    <t>Задача 2:  Поддержка торговой отрасли на территории района.</t>
  </si>
  <si>
    <t>Подпрограмма 2:  «Поддержка предприятий торговли»</t>
  </si>
  <si>
    <t xml:space="preserve">объем доставленных продуктов питания в малые поселения </t>
  </si>
  <si>
    <t>производство хлеба</t>
  </si>
  <si>
    <t>Количество сохраненных мест в гостиницах</t>
  </si>
  <si>
    <t>мест</t>
  </si>
  <si>
    <t>1</t>
  </si>
  <si>
    <t>итого</t>
  </si>
  <si>
    <t>Наименование муниципальной программы</t>
  </si>
  <si>
    <t>5. Муниципальная программа "Молодежь Эвенкии"</t>
  </si>
  <si>
    <t>Количество молодых граждан - участников мероприятий в сфере молодежной политики</t>
  </si>
  <si>
    <t>Цель. Создание условий для формирования молодой личности, постоянно совершенствующейся, способной адаптироваться к меняющимся условиям и восприимчивой к новым созидательным идеям и их реализации в интересах развития Эвенкийского муниципального района.</t>
  </si>
  <si>
    <t>Задача 1. Создание условий для успешной социализации и эффективной самореализации молодежи Эвенкийского муниципального района</t>
  </si>
  <si>
    <t>Количество молодых граждан, проживающих в ЭМР, вовлеченных в добровольческую деятельность</t>
  </si>
  <si>
    <t>2.1.3.</t>
  </si>
  <si>
    <t>2.2.1.</t>
  </si>
  <si>
    <t>2.2.2.</t>
  </si>
  <si>
    <t>2.2.3.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</si>
  <si>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</si>
  <si>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</si>
  <si>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</si>
  <si>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</si>
  <si>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</si>
  <si>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</si>
  <si>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</si>
  <si>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</si>
  <si>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</si>
  <si>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Отдельное мероприятие «Организация проведения мероприятий по отлову и  содержанию безнадзорных животных»</t>
  </si>
  <si>
    <t>Организация проведения мероприятий по отлову и  содержанию безнадзорных животных, не менее</t>
  </si>
  <si>
    <t>4.7.</t>
  </si>
  <si>
    <t>Ед. изм.</t>
  </si>
  <si>
    <t>Процент исполнения/неисполнения от общего количества</t>
  </si>
  <si>
    <t>Протяженность зимних автомобильных дорог, работы по  устройству и содержанию которых выполняются в соответствии с требованиями
действующих нормативов.</t>
  </si>
  <si>
    <t>Не в полном объеме выполнено плановое количество рейсов</t>
  </si>
  <si>
    <t>Подпрограмма 3 «Государственная поддержка детей-сирот»,</t>
  </si>
  <si>
    <t>Количество молодых граждан, проживающих в ЭМР, вовлеченных в мероприятия военно-патриотической направленности</t>
  </si>
  <si>
    <t>2.5.</t>
  </si>
  <si>
    <t xml:space="preserve">Количество малочисленных и труднодоступных населенных пунктов района, в которых созданы и поддерживаются условия для обеспечения жителей услугами сотовой связи, ранее не имевших этой возможности </t>
  </si>
  <si>
    <t>Снижение степени износа объектов коммунальной инфраструктуры</t>
  </si>
  <si>
    <t>до58</t>
  </si>
  <si>
    <t>до 58</t>
  </si>
  <si>
    <t xml:space="preserve">5. Отдельные мероприятия </t>
  </si>
  <si>
    <t>Объем реализации продукции сельского хозяйства населения</t>
  </si>
  <si>
    <t>мясо и мясная продукция</t>
  </si>
  <si>
    <t xml:space="preserve">молоко </t>
  </si>
  <si>
    <t>яйца</t>
  </si>
  <si>
    <t>1.2.1.</t>
  </si>
  <si>
    <t>1.2.2.</t>
  </si>
  <si>
    <t>1.2.3.</t>
  </si>
  <si>
    <t>тыс. штук</t>
  </si>
  <si>
    <t>Формирование и регистрация земельных участков происходит в течение года по мере их необходимости</t>
  </si>
  <si>
    <t xml:space="preserve">Внесение в Реестр объектов происходит на основании государственной регистрации права муниципальной собственности ЭМР. </t>
  </si>
  <si>
    <t>Задача 2 Проведение массовых физкультурно – спортивных мероприятий</t>
  </si>
  <si>
    <t>Задача 3 Развитие адаптивной физической культуры</t>
  </si>
  <si>
    <t>Количество спортсменов получившие спортивные разряды</t>
  </si>
  <si>
    <t>Задача 4 Подготовка спортивного резерва через развитие детско-юношеского спорта</t>
  </si>
  <si>
    <t>Количество лиц из числа коренных малочисленных народов Российской Федерации, проживающих на территории Красноярского края и лиц, ведущих традиционный образ жизни коренных малочисленных народов Российской Федерации, проживающих на территории Красноярского края, получивших меры государственной поддержки и (или) участвующих в социально значимых мероприятиях, не менее</t>
  </si>
  <si>
    <t>Доля лиц из числа коренных малочисленных народов Российской Федерации, проживающих на территории Красноярского края, и лиц, имеющих право на получение мер государственной поддержки, получивших меры государственной поддержки, от общего числа лиц, обратившихся и имеющих право на получение мер государственной поддержки, не менее</t>
  </si>
  <si>
    <t>15.4.</t>
  </si>
  <si>
    <t>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</si>
  <si>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Задача 4. Предоставление социальных выплат отдельным категориям граждан для улучшения жилищных условий</t>
  </si>
  <si>
    <t>Мероприятие 1. 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</si>
  <si>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Мероприятие 2. 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</si>
  <si>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Уровень исполнения расходов, направленных на обеспечение деятельности специалистов, осуществляющих переданные государственные полномочия</t>
  </si>
  <si>
    <t>Количество семей,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</si>
  <si>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Доля молодых семей, получивших свидетельства о выделении социальных выплат на приобретение или строительство жилья и реализовавших свое право  на улучшение жилищных условий за счет средств   социальной выплаты, в общем количестве молодых  семей, получивших свидетельства о выделении социальной выплаты на приобретение или строительство жилья, - претендентов на получение социальной выплаты в текущем году на конец планируемого года</t>
  </si>
  <si>
    <t>Доля молодых семей, улучшивших жилищные условия за счет получения социальных выплат к общему количеству молодых семей, состоящих на учете нуждающихся в улучшении жилищных условий</t>
  </si>
  <si>
    <t>Подготовка проектов генеральных планов (проектов внесения в них изменений) сельских поселений ЭМР</t>
  </si>
  <si>
    <t>Подготовка проектов правил землепользования и застройки документов (проектов внесения в них изменений) сельских поселений и межселенной территории ЭМР</t>
  </si>
  <si>
    <t>Муниципальная программа "Содействие развитию гражданского общества в Эвенкийском муниципальном районе"</t>
  </si>
  <si>
    <t>3. Муниципальная программа "Содействие развитию гражданского общества в Эвенкийском муниципальном районе"</t>
  </si>
  <si>
    <t>розничный товарооборот, предприятий получивших муниципальную поддержку</t>
  </si>
  <si>
    <t>Цель 1. Создание условий для эффективной деятельности социально ориентированных некоммерческих организаций</t>
  </si>
  <si>
    <t>Количество СО НКО, имеющих статус юридического лица, получивших финансовую, консультационную, методическую и организационно-техническую поддержку</t>
  </si>
  <si>
    <t>Количество благополучателей, которым оказана поддержка (помощь) в рамках реализации проектов, услуг, программ социально ориентированными некоммерческими организациями района</t>
  </si>
  <si>
    <t>Задача 1. Содействие формированию пространства, способствующего развитию гражданских инициатив, развитию системы механизмов поддержки СОНКО</t>
  </si>
  <si>
    <t>Мероприятие 1. Поддержка деятельности социально ориентированных некоммерческих организаций, осуществляющих деятельность на территории Эвенкийского муниципального района</t>
  </si>
  <si>
    <t>Количество действующих ресурсных центров по поддержке СО НКО</t>
  </si>
  <si>
    <t>Задача 2. Финансовая поддержка СОНКО, осуществляющих деятельность на территории Эвенкийского муниципального района</t>
  </si>
  <si>
    <t>Мероприятие 2. Предоставление на конкурсной основе муниципальных грантов СОНКО, осуществляющим деятельность на территории Эвенкийского муниципального района, в том числе на реализацию общественно значимых проектов</t>
  </si>
  <si>
    <t>Количество поддержанных социальных проектов СОНКО</t>
  </si>
  <si>
    <t>Задача 2. Создание условий развития и совершенствования системы патриотического воспитания молодежи Эвенкийского муниципального района</t>
  </si>
  <si>
    <t>Количество трудоустроенных  в летний период несовершеннолетних граждан, проживающих в ЭМР</t>
  </si>
  <si>
    <t>Количество молодёжи ЭМР принявших участие в профильных лагерях за пределами района</t>
  </si>
  <si>
    <t>Число субъектов малого и среднего предпринимательства в расчете на 10000 человек населения</t>
  </si>
  <si>
    <t>энергоснабжение</t>
  </si>
  <si>
    <t>Задача 2. Обеспечение сохранности документов Архивного фонда Российской Федерации и других архивных документов, хранящихся в Муниципальном казенном учреждении «Эвенкийский архив» Эвенкийского муниципального района Красноярского края</t>
  </si>
  <si>
    <t>Отдельное мероприятие программы: 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</si>
  <si>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</si>
  <si>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r>
      <t>Соблюдение сроков предоставления отчетности, запросов</t>
    </r>
    <r>
      <rPr>
        <i/>
        <sz val="10"/>
        <rFont val="Times New Roman"/>
        <family val="1"/>
        <charset val="204"/>
      </rPr>
      <t xml:space="preserve">. </t>
    </r>
  </si>
  <si>
    <t>Проведение заседаний Антитеррористическая комиссия Эвенкийского муниципального района Красноярского края по вопросам профилактики террористических угроз на территории Эвенкийского муниципального района</t>
  </si>
  <si>
    <t>Подпрограмма «Поддержка детей-сирот»</t>
  </si>
  <si>
    <t>Отдельное мероприятие "Организация проведения мероприятий по отлову, учету, содержанию и иному обращению с безнадзорными животными"</t>
  </si>
  <si>
    <t>Информация о достижении целевых показателей и показателей результативности муниципальных программ Эвенкийского муниципального района  в 2021 году</t>
  </si>
  <si>
    <t>Численность педагогических работников прошедших обучение и повышение квалификации</t>
  </si>
  <si>
    <t>Доля детей в возрасте от 5 до 18 лет, имеющих право на получение дополнительного образования в рамках персонифицированного финансирования в общей численности детей в возрасте от 5 до 18 лет</t>
  </si>
  <si>
    <t>Отмена выставки детских рисунков на тему "Охрана труда" в связи с распространением Covid19</t>
  </si>
  <si>
    <t>Проекты документов территориального планирования и градостроительного зонирования</t>
  </si>
  <si>
    <t>Задача: Обеспечение документами территориального планирования и градостроительного зонирования муниципальных образований Эвенкийского муниципального района.</t>
  </si>
  <si>
    <t>Закрытие части лагерей, снижение квоты для района</t>
  </si>
  <si>
    <t>Подпрограмма "Обеспечение реализации программы и прочие меропрития"</t>
  </si>
  <si>
    <t>Мероприятие № 5 "Компенсация транспортных расходов по доставке нефтепродуктов в районы Крайнего Севера и приравненных к ним местностям с ограниченными сроками завоза грузов"</t>
  </si>
  <si>
    <t>Мероприятие № 7 "Предоставление субсидии из районного бюджета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теплоснабжения, электроснабжения, водоснабжения, водоотведения, очистки сточных вод"</t>
  </si>
  <si>
    <t>Мероприятие № 9 "Предоставление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разору воды из системы отопления"</t>
  </si>
  <si>
    <t>Мероприятие № 12 "Предоставление субсидии на возмещение недополученных доходов в связи с оказанием населению, проживающему на территории Эвенкийского муниицпального района услуг по отоплению частных надворных построект (бань)"</t>
  </si>
  <si>
    <t>Мероприятие № 16 "Финансирование расходов на проведение социально-значимых мероприятий в целях реализации соглашения о сотрудничестве при реализации А.О. "Востсибнефтегаз" социальных проектов в рамках отдельных мероприятий муниципальной программы "Реформирование и модернизация жилищно-коммунального хозяйства и топливно -энергетического комплекса Эвенкийского муниципального района"</t>
  </si>
  <si>
    <t>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</si>
  <si>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15.5</t>
  </si>
  <si>
    <t>Осуществление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</t>
  </si>
  <si>
    <t xml:space="preserve">Задача 1.Улучшение жилищных условий граждан, проживающих в сельской местности.
</t>
  </si>
  <si>
    <t>Задача 2.  Улучшение жилищных условий граждан,  молодых семей и молодых специалистов, проживающих в сельской местности, работающих в организациях агропромышленного комплекса и социальной феры за счет предоставления  муниципальной  поддержки, направленной на обеспечение доступности при строительстве или приобретения жилья.</t>
  </si>
  <si>
    <t>Задача 3:Оказание за счёт средств районного бюджета поддержки молодым семьям,  нуждающимся в улучшении жилищных условий; создание условий для привлечения молодыми семьями собственных средств, финансовых  средств кредитных организаций, предоставляющих кредиты и займы, в том числе и ипотечные     жилищные кредиты для приобретения жилья или строительства индивидуального жилого дома</t>
  </si>
  <si>
    <t>Недофинансирование из Министерства строительства Красноярского края</t>
  </si>
  <si>
    <t>детей-сирот</t>
  </si>
  <si>
    <t>Мероприятие 3. Осуществление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родителей.</t>
  </si>
  <si>
    <t>1.3</t>
  </si>
  <si>
    <t>Проекты местных нормативов градостроительного проектирования на муниципальные образования Эвенкийского муниципального района</t>
  </si>
  <si>
    <t>1.4</t>
  </si>
  <si>
    <t>Проект внесения изменений в схему территориального планирования Эвенкийского муниципального района</t>
  </si>
  <si>
    <t>18. Муниципальная программа «Профилактика преступлений и иных правонарушений на территории Эвенкийского муниципального района»</t>
  </si>
  <si>
    <t>Муниципальная программа «Профилактика преступлений и иных правонарушений на территории Эвенкийского муниципального района»</t>
  </si>
  <si>
    <t>18</t>
  </si>
  <si>
    <t>Подпрограмма "Развития субъектов малого и среднего предпринимательства"</t>
  </si>
  <si>
    <t>Раннее закрытие и позднее открытие зимних автомобильных дорог, что отразилось на выполнение плановых показателей по доставке товаров автомобильным транспортом.</t>
  </si>
  <si>
    <t>Цель: Повышение эффективности профилактики правонарушений, охраны общественного порядка, обеспечения общественной безопасности и повышение результативности противодействия преступности.</t>
  </si>
  <si>
    <t xml:space="preserve">Количество зарегистрированных преступлений </t>
  </si>
  <si>
    <t>Задача 1. Обеспечение общественного порядка и противодействие преступности</t>
  </si>
  <si>
    <t>Количество преступлений совершённых в общественных местах</t>
  </si>
  <si>
    <t>Количество действующих добровольных народных дружин</t>
  </si>
  <si>
    <t>Задача 2. Профилактика безнадзорности и правонарушений среди несовершеннолетних</t>
  </si>
  <si>
    <t>Количество несовершеннолетних и молодежи в возрасте от 6 до 18 лет, вовлеченных в профилактические мероприятия</t>
  </si>
  <si>
    <t>Задача 3. Ресоциализация лиц, освободившихся из мест лишения свободы</t>
  </si>
  <si>
    <t>Задача 4. Противодействие распространения алкоголизма, наркомании</t>
  </si>
  <si>
    <t>Количество преступлений, совершенных лицами, ранее судимыми и вновь совершившими преступления</t>
  </si>
  <si>
    <t>Количество пречступлений совекршенных в состоянии алкогольного опьянения (наркотического) опьянения, а также преступлений, связанных с незаконным оборотом наркотических средств и психотропных веществ</t>
  </si>
  <si>
    <t>Задача 3. Организация обучения и профессиональная подготовка работников муниципальных учреждений в области охраны труда</t>
  </si>
  <si>
    <t>7. Муниципальная программа "Развитие и поддержка отраслей экономики Эвенкийского муниципального района"</t>
  </si>
  <si>
    <t>Протяженность улично-дорожной сети сельских поселений, на которой проведен комплекс работ по  текущему ремонту</t>
  </si>
  <si>
    <t>Исполнение по муниципальным программам за 2021 год по источникам финансирования в разрезе программ, подпрограмм и отдельных мероприятий</t>
  </si>
  <si>
    <t>Цель. Повышение доступности жилья и улучшение жилищных условий граждан, проживающих на территории района.</t>
  </si>
  <si>
    <t>120</t>
  </si>
  <si>
    <t>Одно СО НКО приостановило свою деятельность</t>
  </si>
  <si>
    <t xml:space="preserve">2021 г. </t>
  </si>
  <si>
    <t>2022 год</t>
  </si>
  <si>
    <t>Мероприятия в 2022 году не реализовывались в связи с тем, что специалисты по адаптивной физической культуре не были определены</t>
  </si>
  <si>
    <t>количество созданных (сохраненных) рабочих мест (включая вновь зарегистрированных индивидуальных предпринимателей)  в секторе  малого и среднего предпринимательства</t>
  </si>
  <si>
    <t>План на 2022 год (утвержден решением о районном бюджете на 2022 год с учетом  изменений), тыс.руб.</t>
  </si>
  <si>
    <t>Исполнение за 2022 год</t>
  </si>
  <si>
    <t>в связи со спецификой объекта ремонта( большим объемом земляных работ), данный показатель не применим. Мун контракт ЭА № 741-22 от 05.07.22 на 15912804 руб., ЭА № 9333-22 от 07.08.22 на 7120821 руб.</t>
  </si>
  <si>
    <t xml:space="preserve">Доля средств субсидии направленнх на приобретение топливно-энергетичеких рсурсов </t>
  </si>
  <si>
    <t xml:space="preserve">Дол средств субсидии направленных на приобретение топливно-энергетических ресурсов </t>
  </si>
  <si>
    <t>Мероприятие № 3 "Предоставление субсидии на финансирвание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вследствии разницы между фактической стоимостью топлива и стоимостьютоплива, учтенной в тарифах на тепловую энергию и электрическую энергию"</t>
  </si>
  <si>
    <t>Мероприятие № 14 "Софинансирвоание субсидии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 ясистем теплоснабжения, электроснабжения, водоснабжения, водооотведения и очистки сточных вод"</t>
  </si>
  <si>
    <t>1. 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населения;</t>
  </si>
  <si>
    <t>2. Компенсация части расходов граждан на оплату коммунальных услуг исполнителям коммунальных услуг;</t>
  </si>
  <si>
    <t>3.предоставление субсидий на финансирование (возмещение) затрат теплоснабжающих и  энергосбытовых  организаций,  осуществляющих производство и (или) реализацию   тепловой и электрической энергии, возникших  вследствие разницы между фактической стоимостью топлива и стоимостью топлива, учтенной в тарифах на тепловую и электрическую энергию;</t>
  </si>
  <si>
    <t>4.Софинансирование за счет средств районного бюджета  на финансирование (возмещение) затрат теплоснабжающих и  энергосбытовых  организаций,  осуществляющих производство и (или) реализацию   тепловой и электрической энергии, возникших  вследствие разницы между фактической стоимостью топлива и стоимостью топлива, учтенной в тарифах на тепловую и электрическую энергию;</t>
  </si>
  <si>
    <t xml:space="preserve">5.компенсация   транспортных расходов по доставке нефтепродуктов в районы Крайнего Севера и приравненных к ним местностям с ограниченными сроками завоза грузов; </t>
  </si>
  <si>
    <t>9.Предоставление субсидии на возмещение  доходов в связи с оказанием населению, проживающему на территории Эвенкийского муниципального района услуг по разбору  воды из системы отопления.</t>
  </si>
  <si>
    <t>14.Субсидия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</si>
  <si>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15.Софинансирование субсидии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отдельных мероприятий муниципальной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</si>
  <si>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>16.Финансирование расходов на приобретение социально-значимых мероприятий в целях реализации соглашений о сотрудничестве при реализации ОАО " Востоксибнефтегаз"  социальных проектов</t>
  </si>
  <si>
    <t>1.5</t>
  </si>
  <si>
    <t>Подготовка описаний местоположения границ территориальных зон на территории Красноярского края Эвенкийского муниципального района п. Тура</t>
  </si>
  <si>
    <t>1.6</t>
  </si>
  <si>
    <t>Описание границ муниципальных образований п. Муторай, п. Кузьмовка, п. Куюмба</t>
  </si>
  <si>
    <t>В 2022 году  Эвенкийский район не вошел в краевой список получателей субсидий,  мероприятия подпрограммы не реализовывались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</si>
</sst>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?"/>
    <numFmt numFmtId="166" formatCode="0.0"/>
    <numFmt numFmtId="167" formatCode="#,##0.0"/>
    <numFmt numFmtId="168" formatCode="#,##0.00\ _₽"/>
    <numFmt numFmtId="169" formatCode="0.0%"/>
    <numFmt numFmtId="170" formatCode="000000"/>
    <numFmt numFmtId="171" formatCode="#,##0.00\ &quot;₽&quot;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4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31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3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412">
    <xf numFmtId="0" fontId="0" fillId="0" borderId="0" xfId="0"/>
    <xf numFmtId="0" fontId="2" fillId="0" borderId="0" xfId="1"/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34" fillId="0" borderId="1" xfId="0" applyFont="1" applyBorder="1"/>
    <xf numFmtId="0" fontId="10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/>
    <xf numFmtId="0" fontId="10" fillId="24" borderId="1" xfId="0" applyFont="1" applyFill="1" applyBorder="1" applyAlignment="1">
      <alignment horizontal="left" vertical="center" wrapText="1"/>
    </xf>
    <xf numFmtId="0" fontId="10" fillId="24" borderId="1" xfId="5" applyFont="1" applyFill="1" applyBorder="1" applyAlignment="1">
      <alignment horizontal="left" vertical="center" wrapText="1"/>
    </xf>
    <xf numFmtId="0" fontId="10" fillId="24" borderId="1" xfId="0" applyFont="1" applyFill="1" applyBorder="1" applyAlignment="1">
      <alignment wrapText="1"/>
    </xf>
    <xf numFmtId="0" fontId="10" fillId="24" borderId="1" xfId="5" applyFont="1" applyFill="1" applyBorder="1" applyAlignment="1">
      <alignment horizontal="right"/>
    </xf>
    <xf numFmtId="0" fontId="10" fillId="24" borderId="1" xfId="0" applyFont="1" applyFill="1" applyBorder="1" applyAlignment="1">
      <alignment horizontal="right" wrapText="1"/>
    </xf>
    <xf numFmtId="0" fontId="10" fillId="24" borderId="1" xfId="5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/>
    </xf>
    <xf numFmtId="49" fontId="10" fillId="24" borderId="1" xfId="5" applyNumberFormat="1" applyFont="1" applyFill="1" applyBorder="1" applyAlignment="1">
      <alignment horizontal="right" wrapText="1"/>
    </xf>
    <xf numFmtId="0" fontId="10" fillId="24" borderId="18" xfId="0" applyFont="1" applyFill="1" applyBorder="1" applyAlignment="1">
      <alignment horizontal="right" wrapText="1"/>
    </xf>
    <xf numFmtId="0" fontId="5" fillId="0" borderId="1" xfId="13" applyFont="1" applyBorder="1" applyAlignment="1">
      <alignment horizontal="center" vertical="center" wrapText="1"/>
    </xf>
    <xf numFmtId="0" fontId="0" fillId="0" borderId="0" xfId="0" applyFill="1"/>
    <xf numFmtId="4" fontId="10" fillId="0" borderId="0" xfId="0" applyNumberFormat="1" applyFont="1" applyFill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right" wrapText="1"/>
    </xf>
    <xf numFmtId="167" fontId="10" fillId="0" borderId="1" xfId="0" applyNumberFormat="1" applyFont="1" applyFill="1" applyBorder="1" applyAlignment="1">
      <alignment horizontal="right" wrapText="1"/>
    </xf>
    <xf numFmtId="0" fontId="10" fillId="0" borderId="18" xfId="0" applyFont="1" applyFill="1" applyBorder="1" applyAlignment="1">
      <alignment horizontal="right" wrapText="1"/>
    </xf>
    <xf numFmtId="0" fontId="37" fillId="0" borderId="0" xfId="0" applyFont="1" applyAlignment="1">
      <alignment horizontal="right"/>
    </xf>
    <xf numFmtId="0" fontId="10" fillId="24" borderId="1" xfId="0" applyFont="1" applyFill="1" applyBorder="1" applyAlignment="1">
      <alignment horizontal="left" vertical="top" wrapText="1"/>
    </xf>
    <xf numFmtId="0" fontId="10" fillId="2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4" borderId="1" xfId="5" applyFont="1" applyFill="1" applyBorder="1" applyAlignment="1">
      <alignment horizontal="center" vertical="center" wrapText="1"/>
    </xf>
    <xf numFmtId="0" fontId="10" fillId="24" borderId="1" xfId="5" applyFont="1" applyFill="1" applyBorder="1" applyAlignment="1">
      <alignment vertical="center" wrapText="1"/>
    </xf>
    <xf numFmtId="167" fontId="10" fillId="24" borderId="1" xfId="0" applyNumberFormat="1" applyFont="1" applyFill="1" applyBorder="1" applyAlignment="1">
      <alignment horizontal="right" wrapText="1"/>
    </xf>
    <xf numFmtId="167" fontId="38" fillId="0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horizontal="right" wrapText="1"/>
    </xf>
    <xf numFmtId="0" fontId="3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24" borderId="1" xfId="0" applyFont="1" applyFill="1" applyBorder="1" applyAlignment="1">
      <alignment horizontal="center" wrapText="1"/>
    </xf>
    <xf numFmtId="0" fontId="10" fillId="24" borderId="1" xfId="0" applyFont="1" applyFill="1" applyBorder="1" applyAlignment="1">
      <alignment horizontal="left" wrapText="1"/>
    </xf>
    <xf numFmtId="0" fontId="33" fillId="24" borderId="4" xfId="0" applyFont="1" applyFill="1" applyBorder="1" applyAlignment="1">
      <alignment wrapText="1"/>
    </xf>
    <xf numFmtId="0" fontId="33" fillId="24" borderId="3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22" xfId="0" applyFont="1" applyFill="1" applyBorder="1" applyAlignment="1">
      <alignment wrapText="1"/>
    </xf>
    <xf numFmtId="4" fontId="10" fillId="26" borderId="18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166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wrapText="1"/>
    </xf>
    <xf numFmtId="166" fontId="10" fillId="26" borderId="1" xfId="0" applyNumberFormat="1" applyFont="1" applyFill="1" applyBorder="1" applyAlignment="1">
      <alignment wrapText="1"/>
    </xf>
    <xf numFmtId="2" fontId="10" fillId="26" borderId="1" xfId="0" applyNumberFormat="1" applyFont="1" applyFill="1" applyBorder="1" applyAlignment="1">
      <alignment horizontal="right" wrapText="1"/>
    </xf>
    <xf numFmtId="1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/>
    </xf>
    <xf numFmtId="167" fontId="10" fillId="26" borderId="1" xfId="0" applyNumberFormat="1" applyFont="1" applyFill="1" applyBorder="1" applyAlignment="1">
      <alignment horizontal="right" wrapText="1"/>
    </xf>
    <xf numFmtId="0" fontId="10" fillId="26" borderId="1" xfId="5" applyNumberFormat="1" applyFont="1" applyFill="1" applyBorder="1" applyAlignment="1">
      <alignment horizontal="right"/>
    </xf>
    <xf numFmtId="0" fontId="10" fillId="26" borderId="1" xfId="5" applyFont="1" applyFill="1" applyBorder="1" applyAlignment="1">
      <alignment horizontal="right" wrapText="1"/>
    </xf>
    <xf numFmtId="0" fontId="10" fillId="26" borderId="18" xfId="5" applyNumberFormat="1" applyFont="1" applyFill="1" applyBorder="1" applyAlignment="1">
      <alignment horizontal="right" wrapText="1"/>
    </xf>
    <xf numFmtId="0" fontId="10" fillId="26" borderId="1" xfId="5" applyNumberFormat="1" applyFont="1" applyFill="1" applyBorder="1" applyAlignment="1">
      <alignment horizontal="right" wrapText="1"/>
    </xf>
    <xf numFmtId="167" fontId="10" fillId="26" borderId="1" xfId="0" applyNumberFormat="1" applyFont="1" applyFill="1" applyBorder="1" applyAlignment="1">
      <alignment horizontal="right"/>
    </xf>
    <xf numFmtId="3" fontId="10" fillId="26" borderId="1" xfId="5" applyNumberFormat="1" applyFont="1" applyFill="1" applyBorder="1" applyAlignment="1">
      <alignment horizontal="right" wrapText="1"/>
    </xf>
    <xf numFmtId="167" fontId="38" fillId="26" borderId="1" xfId="0" applyNumberFormat="1" applyFont="1" applyFill="1" applyBorder="1" applyAlignment="1">
      <alignment horizontal="right" wrapText="1"/>
    </xf>
    <xf numFmtId="0" fontId="39" fillId="0" borderId="4" xfId="0" applyFont="1" applyBorder="1" applyAlignment="1">
      <alignment wrapText="1"/>
    </xf>
    <xf numFmtId="0" fontId="39" fillId="0" borderId="34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3" fillId="0" borderId="34" xfId="0" applyFont="1" applyBorder="1" applyAlignment="1">
      <alignment wrapText="1"/>
    </xf>
    <xf numFmtId="0" fontId="10" fillId="24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33" fillId="0" borderId="22" xfId="0" applyFont="1" applyFill="1" applyBorder="1" applyAlignment="1">
      <alignment wrapText="1"/>
    </xf>
    <xf numFmtId="0" fontId="0" fillId="27" borderId="0" xfId="0" applyFill="1"/>
    <xf numFmtId="2" fontId="10" fillId="0" borderId="1" xfId="0" applyNumberFormat="1" applyFont="1" applyBorder="1" applyAlignment="1">
      <alignment horizontal="right" wrapText="1"/>
    </xf>
    <xf numFmtId="0" fontId="10" fillId="0" borderId="2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69" fontId="0" fillId="0" borderId="0" xfId="0" applyNumberFormat="1"/>
    <xf numFmtId="0" fontId="5" fillId="0" borderId="3" xfId="13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wrapText="1"/>
    </xf>
    <xf numFmtId="49" fontId="10" fillId="24" borderId="1" xfId="5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wrapText="1"/>
    </xf>
    <xf numFmtId="0" fontId="10" fillId="24" borderId="1" xfId="5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24" borderId="18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26" borderId="1" xfId="0" applyNumberFormat="1" applyFont="1" applyFill="1" applyBorder="1" applyAlignment="1">
      <alignment horizontal="right" wrapText="1"/>
    </xf>
    <xf numFmtId="166" fontId="10" fillId="26" borderId="1" xfId="0" applyNumberFormat="1" applyFont="1" applyFill="1" applyBorder="1" applyAlignment="1">
      <alignment horizontal="right" vertical="center" wrapText="1"/>
    </xf>
    <xf numFmtId="0" fontId="10" fillId="26" borderId="1" xfId="0" applyFont="1" applyFill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wrapText="1"/>
    </xf>
    <xf numFmtId="168" fontId="10" fillId="26" borderId="1" xfId="0" applyNumberFormat="1" applyFont="1" applyFill="1" applyBorder="1" applyAlignment="1">
      <alignment horizontal="right" wrapText="1"/>
    </xf>
    <xf numFmtId="0" fontId="34" fillId="0" borderId="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 wrapText="1"/>
    </xf>
    <xf numFmtId="0" fontId="33" fillId="0" borderId="33" xfId="0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26" borderId="18" xfId="0" applyFont="1" applyFill="1" applyBorder="1" applyAlignment="1">
      <alignment horizontal="right" wrapText="1"/>
    </xf>
    <xf numFmtId="0" fontId="12" fillId="0" borderId="2" xfId="0" applyFont="1" applyFill="1" applyBorder="1" applyAlignment="1">
      <alignment wrapText="1"/>
    </xf>
    <xf numFmtId="0" fontId="34" fillId="0" borderId="1" xfId="0" applyFont="1" applyBorder="1" applyAlignment="1">
      <alignment horizontal="center"/>
    </xf>
    <xf numFmtId="49" fontId="12" fillId="0" borderId="1" xfId="26" applyNumberFormat="1" applyFont="1" applyFill="1" applyBorder="1" applyAlignment="1" applyProtection="1">
      <alignment horizontal="left" vertical="center" wrapText="1"/>
    </xf>
    <xf numFmtId="49" fontId="12" fillId="0" borderId="2" xfId="26" applyNumberFormat="1" applyFont="1" applyFill="1" applyBorder="1" applyAlignment="1" applyProtection="1">
      <alignment horizontal="center" vertical="center" wrapText="1"/>
    </xf>
    <xf numFmtId="0" fontId="36" fillId="0" borderId="1" xfId="0" applyFont="1" applyBorder="1"/>
    <xf numFmtId="1" fontId="36" fillId="0" borderId="1" xfId="0" applyNumberFormat="1" applyFont="1" applyBorder="1"/>
    <xf numFmtId="49" fontId="12" fillId="0" borderId="1" xfId="26" applyNumberFormat="1" applyFont="1" applyFill="1" applyBorder="1" applyAlignment="1" applyProtection="1">
      <alignment horizontal="center" vertical="center" wrapText="1"/>
    </xf>
    <xf numFmtId="168" fontId="33" fillId="0" borderId="1" xfId="0" applyNumberFormat="1" applyFont="1" applyFill="1" applyBorder="1" applyAlignment="1">
      <alignment wrapText="1"/>
    </xf>
    <xf numFmtId="168" fontId="33" fillId="0" borderId="1" xfId="0" applyNumberFormat="1" applyFont="1" applyFill="1" applyBorder="1" applyAlignment="1">
      <alignment horizontal="right" wrapText="1"/>
    </xf>
    <xf numFmtId="49" fontId="39" fillId="27" borderId="29" xfId="26" applyNumberFormat="1" applyFont="1" applyFill="1" applyBorder="1" applyAlignment="1" applyProtection="1">
      <alignment horizontal="left" vertical="center" wrapText="1"/>
    </xf>
    <xf numFmtId="4" fontId="33" fillId="0" borderId="3" xfId="0" applyNumberFormat="1" applyFont="1" applyBorder="1" applyAlignment="1" applyProtection="1">
      <alignment horizontal="right" wrapText="1"/>
    </xf>
    <xf numFmtId="0" fontId="10" fillId="0" borderId="1" xfId="0" applyFont="1" applyBorder="1" applyAlignment="1">
      <alignment horizontal="left" wrapText="1" indent="3"/>
    </xf>
    <xf numFmtId="0" fontId="10" fillId="24" borderId="1" xfId="0" applyFont="1" applyFill="1" applyBorder="1" applyAlignment="1">
      <alignment horizontal="left" wrapText="1" indent="3"/>
    </xf>
    <xf numFmtId="16" fontId="10" fillId="24" borderId="1" xfId="0" applyNumberFormat="1" applyFont="1" applyFill="1" applyBorder="1" applyAlignment="1">
      <alignment horizontal="center" vertical="center" wrapText="1"/>
    </xf>
    <xf numFmtId="0" fontId="12" fillId="24" borderId="2" xfId="5" applyNumberFormat="1" applyFont="1" applyFill="1" applyBorder="1" applyAlignment="1">
      <alignment horizontal="center" vertical="center" wrapText="1"/>
    </xf>
    <xf numFmtId="0" fontId="12" fillId="24" borderId="2" xfId="5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" fontId="10" fillId="0" borderId="1" xfId="0" applyNumberFormat="1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1" fillId="0" borderId="0" xfId="1" applyFont="1"/>
    <xf numFmtId="0" fontId="32" fillId="0" borderId="0" xfId="0" applyFont="1"/>
    <xf numFmtId="0" fontId="5" fillId="0" borderId="19" xfId="13" applyFont="1" applyBorder="1" applyAlignment="1">
      <alignment horizontal="center" vertical="center" wrapText="1"/>
    </xf>
    <xf numFmtId="0" fontId="2" fillId="0" borderId="0" xfId="1" applyBorder="1"/>
    <xf numFmtId="0" fontId="0" fillId="0" borderId="0" xfId="0" applyBorder="1"/>
    <xf numFmtId="4" fontId="33" fillId="0" borderId="19" xfId="0" applyNumberFormat="1" applyFont="1" applyBorder="1" applyAlignment="1" applyProtection="1">
      <alignment horizontal="right" wrapText="1"/>
    </xf>
    <xf numFmtId="0" fontId="42" fillId="27" borderId="0" xfId="0" applyFont="1" applyFill="1"/>
    <xf numFmtId="0" fontId="42" fillId="0" borderId="0" xfId="0" applyFont="1"/>
    <xf numFmtId="0" fontId="10" fillId="0" borderId="22" xfId="0" applyFont="1" applyBorder="1" applyAlignment="1">
      <alignment horizontal="left" wrapText="1"/>
    </xf>
    <xf numFmtId="166" fontId="10" fillId="24" borderId="1" xfId="0" applyNumberFormat="1" applyFont="1" applyFill="1" applyBorder="1" applyAlignment="1">
      <alignment horizontal="right" wrapText="1"/>
    </xf>
    <xf numFmtId="0" fontId="10" fillId="24" borderId="1" xfId="5" applyFont="1" applyFill="1" applyBorder="1" applyAlignment="1">
      <alignment horizontal="right" vertical="center" wrapText="1"/>
    </xf>
    <xf numFmtId="4" fontId="0" fillId="0" borderId="0" xfId="0" applyNumberFormat="1" applyFill="1"/>
    <xf numFmtId="0" fontId="4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/>
    </xf>
    <xf numFmtId="0" fontId="43" fillId="0" borderId="1" xfId="0" applyFont="1" applyBorder="1"/>
    <xf numFmtId="0" fontId="4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166" fontId="43" fillId="0" borderId="1" xfId="0" applyNumberFormat="1" applyFont="1" applyBorder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 applyAlignment="1">
      <alignment wrapText="1"/>
    </xf>
    <xf numFmtId="166" fontId="45" fillId="0" borderId="1" xfId="0" applyNumberFormat="1" applyFont="1" applyBorder="1"/>
    <xf numFmtId="0" fontId="45" fillId="0" borderId="1" xfId="0" applyFont="1" applyBorder="1"/>
    <xf numFmtId="0" fontId="10" fillId="0" borderId="1" xfId="0" applyFont="1" applyFill="1" applyBorder="1" applyAlignment="1">
      <alignment horizontal="right"/>
    </xf>
    <xf numFmtId="166" fontId="10" fillId="0" borderId="1" xfId="0" applyNumberFormat="1" applyFont="1" applyBorder="1" applyAlignment="1">
      <alignment wrapText="1"/>
    </xf>
    <xf numFmtId="166" fontId="45" fillId="0" borderId="1" xfId="0" applyNumberFormat="1" applyFont="1" applyBorder="1" applyAlignment="1">
      <alignment wrapText="1"/>
    </xf>
    <xf numFmtId="166" fontId="10" fillId="0" borderId="1" xfId="0" applyNumberFormat="1" applyFont="1" applyFill="1" applyBorder="1"/>
    <xf numFmtId="0" fontId="45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/>
    </xf>
    <xf numFmtId="0" fontId="38" fillId="0" borderId="0" xfId="0" applyFont="1" applyAlignment="1">
      <alignment horizontal="justify"/>
    </xf>
    <xf numFmtId="0" fontId="10" fillId="0" borderId="1" xfId="0" applyFont="1" applyFill="1" applyBorder="1"/>
    <xf numFmtId="0" fontId="10" fillId="26" borderId="1" xfId="0" applyFont="1" applyFill="1" applyBorder="1"/>
    <xf numFmtId="2" fontId="38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/>
    <xf numFmtId="0" fontId="10" fillId="0" borderId="1" xfId="0" applyNumberFormat="1" applyFont="1" applyBorder="1" applyAlignment="1">
      <alignment horizontal="left" vertical="top" wrapText="1"/>
    </xf>
    <xf numFmtId="166" fontId="10" fillId="0" borderId="1" xfId="0" applyNumberFormat="1" applyFont="1" applyBorder="1"/>
    <xf numFmtId="0" fontId="10" fillId="0" borderId="1" xfId="0" applyNumberFormat="1" applyFont="1" applyFill="1" applyBorder="1" applyAlignment="1">
      <alignment horizontal="left" vertical="top" wrapText="1"/>
    </xf>
    <xf numFmtId="2" fontId="10" fillId="26" borderId="1" xfId="0" applyNumberFormat="1" applyFont="1" applyFill="1" applyBorder="1" applyAlignment="1">
      <alignment horizontal="right"/>
    </xf>
    <xf numFmtId="170" fontId="10" fillId="0" borderId="0" xfId="0" applyNumberFormat="1" applyFont="1" applyAlignment="1">
      <alignment wrapText="1"/>
    </xf>
    <xf numFmtId="49" fontId="10" fillId="24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wrapText="1"/>
    </xf>
    <xf numFmtId="0" fontId="33" fillId="2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4" fontId="10" fillId="24" borderId="1" xfId="0" applyNumberFormat="1" applyFont="1" applyFill="1" applyBorder="1" applyAlignment="1">
      <alignment horizontal="right"/>
    </xf>
    <xf numFmtId="4" fontId="10" fillId="26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right" wrapText="1"/>
    </xf>
    <xf numFmtId="0" fontId="12" fillId="26" borderId="1" xfId="0" applyFont="1" applyFill="1" applyBorder="1" applyAlignment="1">
      <alignment horizontal="right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26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5" fillId="0" borderId="18" xfId="0" applyFont="1" applyBorder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43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2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right"/>
    </xf>
    <xf numFmtId="49" fontId="33" fillId="25" borderId="19" xfId="0" applyNumberFormat="1" applyFont="1" applyFill="1" applyBorder="1"/>
    <xf numFmtId="168" fontId="39" fillId="25" borderId="19" xfId="0" applyNumberFormat="1" applyFont="1" applyFill="1" applyBorder="1" applyAlignment="1">
      <alignment horizontal="right" wrapText="1"/>
    </xf>
    <xf numFmtId="168" fontId="39" fillId="25" borderId="1" xfId="0" applyNumberFormat="1" applyFont="1" applyFill="1" applyBorder="1" applyAlignment="1">
      <alignment horizontal="right" wrapText="1"/>
    </xf>
    <xf numFmtId="168" fontId="39" fillId="25" borderId="3" xfId="0" applyNumberFormat="1" applyFont="1" applyFill="1" applyBorder="1" applyAlignment="1">
      <alignment horizontal="right" wrapText="1"/>
    </xf>
    <xf numFmtId="166" fontId="39" fillId="25" borderId="3" xfId="0" applyNumberFormat="1" applyFont="1" applyFill="1" applyBorder="1" applyAlignment="1">
      <alignment horizontal="right"/>
    </xf>
    <xf numFmtId="166" fontId="39" fillId="25" borderId="1" xfId="0" applyNumberFormat="1" applyFont="1" applyFill="1" applyBorder="1" applyAlignment="1">
      <alignment horizontal="right"/>
    </xf>
    <xf numFmtId="166" fontId="39" fillId="25" borderId="1" xfId="0" applyNumberFormat="1" applyFont="1" applyFill="1" applyBorder="1" applyAlignment="1">
      <alignment horizontal="center"/>
    </xf>
    <xf numFmtId="49" fontId="33" fillId="0" borderId="19" xfId="0" applyNumberFormat="1" applyFont="1" applyFill="1" applyBorder="1"/>
    <xf numFmtId="168" fontId="33" fillId="0" borderId="19" xfId="0" applyNumberFormat="1" applyFont="1" applyFill="1" applyBorder="1" applyAlignment="1">
      <alignment wrapText="1"/>
    </xf>
    <xf numFmtId="168" fontId="33" fillId="0" borderId="3" xfId="0" applyNumberFormat="1" applyFont="1" applyFill="1" applyBorder="1" applyAlignment="1">
      <alignment horizontal="right" wrapText="1"/>
    </xf>
    <xf numFmtId="166" fontId="33" fillId="0" borderId="3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center"/>
    </xf>
    <xf numFmtId="166" fontId="33" fillId="0" borderId="3" xfId="0" applyNumberFormat="1" applyFont="1" applyFill="1" applyBorder="1" applyAlignment="1">
      <alignment horizontal="center"/>
    </xf>
    <xf numFmtId="49" fontId="33" fillId="27" borderId="19" xfId="0" applyNumberFormat="1" applyFont="1" applyFill="1" applyBorder="1"/>
    <xf numFmtId="168" fontId="39" fillId="27" borderId="19" xfId="0" applyNumberFormat="1" applyFont="1" applyFill="1" applyBorder="1" applyAlignment="1">
      <alignment wrapText="1"/>
    </xf>
    <xf numFmtId="168" fontId="39" fillId="27" borderId="1" xfId="0" applyNumberFormat="1" applyFont="1" applyFill="1" applyBorder="1" applyAlignment="1">
      <alignment wrapText="1"/>
    </xf>
    <xf numFmtId="168" fontId="39" fillId="27" borderId="3" xfId="0" applyNumberFormat="1" applyFont="1" applyFill="1" applyBorder="1" applyAlignment="1">
      <alignment wrapText="1"/>
    </xf>
    <xf numFmtId="166" fontId="39" fillId="27" borderId="3" xfId="0" applyNumberFormat="1" applyFont="1" applyFill="1" applyBorder="1" applyAlignment="1">
      <alignment horizontal="right"/>
    </xf>
    <xf numFmtId="166" fontId="39" fillId="27" borderId="1" xfId="0" applyNumberFormat="1" applyFont="1" applyFill="1" applyBorder="1" applyAlignment="1">
      <alignment horizontal="right"/>
    </xf>
    <xf numFmtId="168" fontId="33" fillId="0" borderId="3" xfId="0" applyNumberFormat="1" applyFont="1" applyFill="1" applyBorder="1" applyAlignment="1">
      <alignment wrapText="1"/>
    </xf>
    <xf numFmtId="49" fontId="39" fillId="25" borderId="19" xfId="0" applyNumberFormat="1" applyFont="1" applyFill="1" applyBorder="1"/>
    <xf numFmtId="168" fontId="39" fillId="25" borderId="19" xfId="0" applyNumberFormat="1" applyFont="1" applyFill="1" applyBorder="1" applyAlignment="1">
      <alignment wrapText="1"/>
    </xf>
    <xf numFmtId="168" fontId="39" fillId="25" borderId="1" xfId="0" applyNumberFormat="1" applyFont="1" applyFill="1" applyBorder="1" applyAlignment="1">
      <alignment wrapText="1"/>
    </xf>
    <xf numFmtId="168" fontId="39" fillId="25" borderId="22" xfId="0" applyNumberFormat="1" applyFont="1" applyFill="1" applyBorder="1" applyAlignment="1">
      <alignment wrapText="1"/>
    </xf>
    <xf numFmtId="168" fontId="39" fillId="25" borderId="3" xfId="0" applyNumberFormat="1" applyFont="1" applyFill="1" applyBorder="1" applyAlignment="1">
      <alignment wrapText="1"/>
    </xf>
    <xf numFmtId="166" fontId="39" fillId="25" borderId="3" xfId="0" applyNumberFormat="1" applyFont="1" applyFill="1" applyBorder="1"/>
    <xf numFmtId="166" fontId="33" fillId="0" borderId="3" xfId="0" applyNumberFormat="1" applyFont="1" applyFill="1" applyBorder="1"/>
    <xf numFmtId="166" fontId="33" fillId="0" borderId="1" xfId="0" applyNumberFormat="1" applyFont="1" applyFill="1" applyBorder="1"/>
    <xf numFmtId="49" fontId="39" fillId="27" borderId="19" xfId="0" applyNumberFormat="1" applyFont="1" applyFill="1" applyBorder="1"/>
    <xf numFmtId="166" fontId="39" fillId="27" borderId="3" xfId="0" applyNumberFormat="1" applyFont="1" applyFill="1" applyBorder="1"/>
    <xf numFmtId="166" fontId="39" fillId="27" borderId="1" xfId="0" applyNumberFormat="1" applyFont="1" applyFill="1" applyBorder="1"/>
    <xf numFmtId="166" fontId="39" fillId="27" borderId="1" xfId="0" applyNumberFormat="1" applyFont="1" applyFill="1" applyBorder="1" applyAlignment="1">
      <alignment horizontal="center"/>
    </xf>
    <xf numFmtId="166" fontId="39" fillId="0" borderId="1" xfId="0" applyNumberFormat="1" applyFont="1" applyFill="1" applyBorder="1" applyAlignment="1">
      <alignment horizontal="center"/>
    </xf>
    <xf numFmtId="2" fontId="33" fillId="0" borderId="3" xfId="0" applyNumberFormat="1" applyFont="1" applyFill="1" applyBorder="1"/>
    <xf numFmtId="49" fontId="33" fillId="0" borderId="27" xfId="0" applyNumberFormat="1" applyFont="1" applyFill="1" applyBorder="1"/>
    <xf numFmtId="166" fontId="33" fillId="0" borderId="1" xfId="0" applyNumberFormat="1" applyFont="1" applyFill="1" applyBorder="1" applyAlignment="1">
      <alignment horizontal="center" vertical="center"/>
    </xf>
    <xf numFmtId="168" fontId="33" fillId="0" borderId="19" xfId="0" applyNumberFormat="1" applyFont="1" applyFill="1" applyBorder="1" applyAlignment="1">
      <alignment horizontal="right" wrapText="1"/>
    </xf>
    <xf numFmtId="166" fontId="39" fillId="25" borderId="1" xfId="0" applyNumberFormat="1" applyFont="1" applyFill="1" applyBorder="1"/>
    <xf numFmtId="168" fontId="39" fillId="0" borderId="19" xfId="0" applyNumberFormat="1" applyFont="1" applyFill="1" applyBorder="1" applyAlignment="1">
      <alignment wrapText="1"/>
    </xf>
    <xf numFmtId="168" fontId="39" fillId="0" borderId="1" xfId="0" applyNumberFormat="1" applyFont="1" applyFill="1" applyBorder="1" applyAlignment="1">
      <alignment wrapText="1"/>
    </xf>
    <xf numFmtId="168" fontId="39" fillId="0" borderId="3" xfId="0" applyNumberFormat="1" applyFont="1" applyFill="1" applyBorder="1" applyAlignment="1">
      <alignment wrapText="1"/>
    </xf>
    <xf numFmtId="166" fontId="39" fillId="0" borderId="3" xfId="0" applyNumberFormat="1" applyFont="1" applyFill="1" applyBorder="1"/>
    <xf numFmtId="166" fontId="39" fillId="0" borderId="1" xfId="0" applyNumberFormat="1" applyFont="1" applyFill="1" applyBorder="1"/>
    <xf numFmtId="0" fontId="33" fillId="0" borderId="1" xfId="0" applyFont="1" applyBorder="1"/>
    <xf numFmtId="168" fontId="39" fillId="27" borderId="1" xfId="0" applyNumberFormat="1" applyFont="1" applyFill="1" applyBorder="1" applyAlignment="1">
      <alignment horizontal="right" wrapText="1"/>
    </xf>
    <xf numFmtId="168" fontId="39" fillId="27" borderId="3" xfId="0" applyNumberFormat="1" applyFont="1" applyFill="1" applyBorder="1" applyAlignment="1">
      <alignment horizontal="right" wrapText="1"/>
    </xf>
    <xf numFmtId="0" fontId="33" fillId="27" borderId="28" xfId="0" applyFont="1" applyFill="1" applyBorder="1"/>
    <xf numFmtId="168" fontId="39" fillId="27" borderId="28" xfId="0" applyNumberFormat="1" applyFont="1" applyFill="1" applyBorder="1" applyAlignment="1">
      <alignment wrapText="1"/>
    </xf>
    <xf numFmtId="168" fontId="39" fillId="27" borderId="35" xfId="0" applyNumberFormat="1" applyFont="1" applyFill="1" applyBorder="1" applyAlignment="1">
      <alignment wrapText="1"/>
    </xf>
    <xf numFmtId="166" fontId="39" fillId="27" borderId="35" xfId="0" applyNumberFormat="1" applyFont="1" applyFill="1" applyBorder="1"/>
    <xf numFmtId="166" fontId="39" fillId="27" borderId="30" xfId="0" applyNumberFormat="1" applyFont="1" applyFill="1" applyBorder="1"/>
    <xf numFmtId="166" fontId="39" fillId="27" borderId="31" xfId="0" applyNumberFormat="1" applyFont="1" applyFill="1" applyBorder="1"/>
    <xf numFmtId="0" fontId="38" fillId="0" borderId="1" xfId="0" applyNumberFormat="1" applyFont="1" applyBorder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49" fontId="33" fillId="25" borderId="40" xfId="0" applyNumberFormat="1" applyFont="1" applyFill="1" applyBorder="1"/>
    <xf numFmtId="168" fontId="39" fillId="25" borderId="17" xfId="0" applyNumberFormat="1" applyFont="1" applyFill="1" applyBorder="1" applyAlignment="1">
      <alignment wrapText="1"/>
    </xf>
    <xf numFmtId="168" fontId="39" fillId="25" borderId="41" xfId="0" applyNumberFormat="1" applyFont="1" applyFill="1" applyBorder="1" applyAlignment="1">
      <alignment wrapText="1"/>
    </xf>
    <xf numFmtId="168" fontId="39" fillId="25" borderId="42" xfId="0" applyNumberFormat="1" applyFont="1" applyFill="1" applyBorder="1" applyAlignment="1">
      <alignment wrapText="1"/>
    </xf>
    <xf numFmtId="166" fontId="39" fillId="25" borderId="17" xfId="0" applyNumberFormat="1" applyFont="1" applyFill="1" applyBorder="1" applyAlignment="1">
      <alignment horizontal="center"/>
    </xf>
    <xf numFmtId="166" fontId="10" fillId="24" borderId="1" xfId="0" applyNumberFormat="1" applyFont="1" applyFill="1" applyBorder="1" applyAlignment="1">
      <alignment horizontal="right"/>
    </xf>
    <xf numFmtId="166" fontId="10" fillId="0" borderId="1" xfId="0" applyNumberFormat="1" applyFont="1" applyBorder="1" applyAlignment="1">
      <alignment horizontal="right" vertical="center"/>
    </xf>
    <xf numFmtId="171" fontId="35" fillId="0" borderId="0" xfId="0" applyNumberFormat="1" applyFont="1"/>
    <xf numFmtId="168" fontId="35" fillId="0" borderId="0" xfId="0" applyNumberFormat="1" applyFont="1"/>
    <xf numFmtId="169" fontId="47" fillId="0" borderId="0" xfId="0" applyNumberFormat="1" applyFont="1" applyBorder="1"/>
    <xf numFmtId="49" fontId="33" fillId="27" borderId="2" xfId="26" applyNumberFormat="1" applyFont="1" applyFill="1" applyBorder="1" applyAlignment="1" applyProtection="1">
      <alignment horizontal="left" wrapText="1"/>
    </xf>
    <xf numFmtId="49" fontId="39" fillId="27" borderId="2" xfId="26" applyNumberFormat="1" applyFont="1" applyFill="1" applyBorder="1" applyAlignment="1" applyProtection="1">
      <alignment horizontal="left" wrapText="1"/>
    </xf>
    <xf numFmtId="165" fontId="33" fillId="27" borderId="2" xfId="26" applyNumberFormat="1" applyFont="1" applyFill="1" applyBorder="1" applyAlignment="1" applyProtection="1">
      <alignment horizontal="left" wrapText="1"/>
    </xf>
    <xf numFmtId="170" fontId="33" fillId="27" borderId="2" xfId="26" applyNumberFormat="1" applyFont="1" applyFill="1" applyBorder="1" applyAlignment="1" applyProtection="1">
      <alignment horizontal="left" wrapText="1"/>
    </xf>
    <xf numFmtId="0" fontId="12" fillId="0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2" fontId="10" fillId="24" borderId="1" xfId="5" applyNumberFormat="1" applyFont="1" applyFill="1" applyBorder="1" applyAlignment="1">
      <alignment horizontal="right" vertical="center" wrapText="1"/>
    </xf>
    <xf numFmtId="49" fontId="34" fillId="29" borderId="19" xfId="0" applyNumberFormat="1" applyFont="1" applyFill="1" applyBorder="1" applyAlignment="1">
      <alignment horizontal="center"/>
    </xf>
    <xf numFmtId="49" fontId="10" fillId="29" borderId="2" xfId="26" applyNumberFormat="1" applyFont="1" applyFill="1" applyBorder="1" applyAlignment="1" applyProtection="1">
      <alignment horizontal="left" vertical="center" wrapText="1"/>
    </xf>
    <xf numFmtId="49" fontId="10" fillId="29" borderId="2" xfId="26" applyNumberFormat="1" applyFont="1" applyFill="1" applyBorder="1" applyAlignment="1" applyProtection="1">
      <alignment horizontal="center" vertical="center" wrapText="1"/>
    </xf>
    <xf numFmtId="0" fontId="34" fillId="29" borderId="1" xfId="0" applyFont="1" applyFill="1" applyBorder="1"/>
    <xf numFmtId="0" fontId="0" fillId="29" borderId="0" xfId="0" applyFill="1"/>
    <xf numFmtId="168" fontId="39" fillId="30" borderId="22" xfId="2" applyNumberFormat="1" applyFont="1" applyFill="1" applyBorder="1" applyAlignment="1" applyProtection="1">
      <alignment horizontal="right" wrapText="1"/>
    </xf>
    <xf numFmtId="0" fontId="6" fillId="30" borderId="22" xfId="13" applyFont="1" applyFill="1" applyBorder="1" applyAlignment="1">
      <alignment horizontal="center" vertical="center" wrapText="1"/>
    </xf>
    <xf numFmtId="166" fontId="39" fillId="30" borderId="22" xfId="0" applyNumberFormat="1" applyFont="1" applyFill="1" applyBorder="1" applyAlignment="1">
      <alignment horizontal="right"/>
    </xf>
    <xf numFmtId="166" fontId="39" fillId="30" borderId="22" xfId="0" applyNumberFormat="1" applyFont="1" applyFill="1" applyBorder="1" applyAlignment="1">
      <alignment horizontal="center"/>
    </xf>
    <xf numFmtId="166" fontId="39" fillId="30" borderId="22" xfId="0" applyNumberFormat="1" applyFont="1" applyFill="1" applyBorder="1"/>
    <xf numFmtId="166" fontId="33" fillId="30" borderId="22" xfId="0" applyNumberFormat="1" applyFont="1" applyFill="1" applyBorder="1" applyAlignment="1">
      <alignment horizontal="right"/>
    </xf>
    <xf numFmtId="166" fontId="33" fillId="30" borderId="1" xfId="0" applyNumberFormat="1" applyFont="1" applyFill="1" applyBorder="1"/>
    <xf numFmtId="166" fontId="33" fillId="30" borderId="22" xfId="0" applyNumberFormat="1" applyFont="1" applyFill="1" applyBorder="1"/>
    <xf numFmtId="166" fontId="33" fillId="30" borderId="3" xfId="0" applyNumberFormat="1" applyFont="1" applyFill="1" applyBorder="1" applyAlignment="1">
      <alignment horizontal="center"/>
    </xf>
    <xf numFmtId="0" fontId="46" fillId="24" borderId="1" xfId="5" applyFont="1" applyFill="1" applyBorder="1" applyAlignment="1">
      <alignment horizontal="left" vertical="center" wrapText="1"/>
    </xf>
    <xf numFmtId="166" fontId="39" fillId="29" borderId="22" xfId="0" applyNumberFormat="1" applyFont="1" applyFill="1" applyBorder="1"/>
    <xf numFmtId="168" fontId="35" fillId="30" borderId="22" xfId="2" applyNumberFormat="1" applyFont="1" applyFill="1" applyBorder="1" applyAlignment="1" applyProtection="1">
      <alignment horizontal="righ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2" fontId="49" fillId="0" borderId="1" xfId="0" applyNumberFormat="1" applyFont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Fill="1"/>
    <xf numFmtId="49" fontId="39" fillId="27" borderId="2" xfId="26" applyNumberFormat="1" applyFont="1" applyFill="1" applyBorder="1" applyAlignment="1" applyProtection="1">
      <alignment horizontal="left" vertical="center" wrapText="1"/>
    </xf>
    <xf numFmtId="49" fontId="39" fillId="27" borderId="1" xfId="26" applyNumberFormat="1" applyFont="1" applyFill="1" applyBorder="1" applyAlignment="1" applyProtection="1">
      <alignment horizontal="left" wrapText="1"/>
    </xf>
    <xf numFmtId="0" fontId="35" fillId="0" borderId="0" xfId="13" applyFont="1" applyBorder="1" applyAlignment="1">
      <alignment horizontal="right" vertical="center" wrapText="1"/>
    </xf>
    <xf numFmtId="0" fontId="5" fillId="0" borderId="23" xfId="13" applyFont="1" applyBorder="1" applyAlignment="1">
      <alignment horizontal="center" vertical="center" wrapText="1"/>
    </xf>
    <xf numFmtId="0" fontId="5" fillId="0" borderId="19" xfId="13" applyFont="1" applyBorder="1" applyAlignment="1">
      <alignment horizontal="center" vertical="center" wrapText="1"/>
    </xf>
    <xf numFmtId="0" fontId="7" fillId="0" borderId="24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8" fillId="0" borderId="0" xfId="13" applyFont="1" applyBorder="1" applyAlignment="1">
      <alignment horizontal="center" vertical="center" wrapText="1"/>
    </xf>
    <xf numFmtId="0" fontId="5" fillId="31" borderId="25" xfId="13" applyFont="1" applyFill="1" applyBorder="1" applyAlignment="1">
      <alignment horizontal="center" vertical="center" wrapText="1"/>
    </xf>
    <xf numFmtId="0" fontId="5" fillId="31" borderId="26" xfId="13" applyFont="1" applyFill="1" applyBorder="1" applyAlignment="1">
      <alignment horizontal="center" vertical="center" wrapText="1"/>
    </xf>
    <xf numFmtId="0" fontId="5" fillId="31" borderId="20" xfId="13" applyFont="1" applyFill="1" applyBorder="1" applyAlignment="1">
      <alignment horizontal="center" vertical="center" wrapText="1"/>
    </xf>
    <xf numFmtId="0" fontId="5" fillId="31" borderId="21" xfId="13" applyFont="1" applyFill="1" applyBorder="1" applyAlignment="1">
      <alignment horizontal="center" vertical="center" wrapText="1"/>
    </xf>
    <xf numFmtId="0" fontId="48" fillId="29" borderId="23" xfId="13" applyFont="1" applyFill="1" applyBorder="1" applyAlignment="1">
      <alignment horizontal="center" vertical="center" wrapText="1"/>
    </xf>
    <xf numFmtId="0" fontId="48" fillId="29" borderId="36" xfId="13" applyFont="1" applyFill="1" applyBorder="1" applyAlignment="1">
      <alignment horizontal="center" vertical="center" wrapText="1"/>
    </xf>
    <xf numFmtId="0" fontId="48" fillId="29" borderId="37" xfId="13" applyFont="1" applyFill="1" applyBorder="1" applyAlignment="1">
      <alignment horizontal="center" vertical="center" wrapText="1"/>
    </xf>
    <xf numFmtId="0" fontId="48" fillId="29" borderId="19" xfId="13" applyFont="1" applyFill="1" applyBorder="1" applyAlignment="1">
      <alignment horizontal="center" vertical="center" wrapText="1"/>
    </xf>
    <xf numFmtId="0" fontId="48" fillId="29" borderId="1" xfId="13" applyFont="1" applyFill="1" applyBorder="1" applyAlignment="1">
      <alignment horizontal="center" vertical="center" wrapText="1"/>
    </xf>
    <xf numFmtId="0" fontId="48" fillId="29" borderId="22" xfId="13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39" fillId="28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24" borderId="2" xfId="0" applyFont="1" applyFill="1" applyBorder="1" applyAlignment="1">
      <alignment horizontal="left" wrapText="1"/>
    </xf>
    <xf numFmtId="0" fontId="12" fillId="24" borderId="4" xfId="0" applyFont="1" applyFill="1" applyBorder="1" applyAlignment="1">
      <alignment horizontal="left" wrapText="1"/>
    </xf>
    <xf numFmtId="0" fontId="12" fillId="24" borderId="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9" fillId="28" borderId="1" xfId="0" applyFont="1" applyFill="1" applyBorder="1" applyAlignment="1">
      <alignment horizontal="left" wrapText="1"/>
    </xf>
    <xf numFmtId="0" fontId="39" fillId="28" borderId="4" xfId="0" applyFont="1" applyFill="1" applyBorder="1" applyAlignment="1">
      <alignment horizontal="left"/>
    </xf>
    <xf numFmtId="0" fontId="12" fillId="0" borderId="2" xfId="0" applyFont="1" applyBorder="1" applyAlignment="1">
      <alignment vertical="top" wrapText="1"/>
    </xf>
    <xf numFmtId="0" fontId="43" fillId="0" borderId="4" xfId="0" applyFont="1" applyBorder="1" applyAlignment="1">
      <alignment wrapText="1"/>
    </xf>
    <xf numFmtId="0" fontId="43" fillId="0" borderId="3" xfId="0" applyFont="1" applyBorder="1" applyAlignment="1">
      <alignment wrapText="1"/>
    </xf>
    <xf numFmtId="0" fontId="51" fillId="28" borderId="1" xfId="0" applyFont="1" applyFill="1" applyBorder="1" applyAlignment="1">
      <alignment horizontal="left"/>
    </xf>
    <xf numFmtId="0" fontId="12" fillId="24" borderId="1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24" borderId="2" xfId="5" applyNumberFormat="1" applyFont="1" applyFill="1" applyBorder="1" applyAlignment="1">
      <alignment horizontal="left" vertical="center" wrapText="1"/>
    </xf>
    <xf numFmtId="0" fontId="12" fillId="24" borderId="4" xfId="5" applyNumberFormat="1" applyFont="1" applyFill="1" applyBorder="1" applyAlignment="1">
      <alignment horizontal="left" vertical="center" wrapText="1"/>
    </xf>
    <xf numFmtId="0" fontId="12" fillId="24" borderId="3" xfId="5" applyNumberFormat="1" applyFont="1" applyFill="1" applyBorder="1" applyAlignment="1">
      <alignment horizontal="left" vertical="center" wrapText="1"/>
    </xf>
    <xf numFmtId="0" fontId="12" fillId="24" borderId="2" xfId="5" applyFont="1" applyFill="1" applyBorder="1" applyAlignment="1">
      <alignment horizontal="left" vertical="center" wrapText="1"/>
    </xf>
    <xf numFmtId="0" fontId="12" fillId="24" borderId="4" xfId="5" applyFont="1" applyFill="1" applyBorder="1" applyAlignment="1">
      <alignment horizontal="left" vertical="center" wrapText="1"/>
    </xf>
    <xf numFmtId="0" fontId="12" fillId="24" borderId="3" xfId="5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2" fontId="10" fillId="0" borderId="17" xfId="0" applyNumberFormat="1" applyFont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0" fontId="39" fillId="28" borderId="7" xfId="0" applyFont="1" applyFill="1" applyBorder="1" applyAlignment="1">
      <alignment horizontal="left"/>
    </xf>
    <xf numFmtId="0" fontId="43" fillId="28" borderId="7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9" fillId="28" borderId="2" xfId="0" applyFont="1" applyFill="1" applyBorder="1" applyAlignment="1">
      <alignment horizontal="left" wrapText="1"/>
    </xf>
    <xf numFmtId="0" fontId="39" fillId="28" borderId="4" xfId="0" applyFont="1" applyFill="1" applyBorder="1" applyAlignment="1">
      <alignment horizontal="left" wrapText="1"/>
    </xf>
    <xf numFmtId="0" fontId="39" fillId="28" borderId="3" xfId="0" applyFont="1" applyFill="1" applyBorder="1" applyAlignment="1">
      <alignment horizontal="left" wrapText="1"/>
    </xf>
    <xf numFmtId="0" fontId="12" fillId="0" borderId="18" xfId="0" applyFont="1" applyBorder="1" applyAlignment="1">
      <alignment horizontal="left" vertical="top" wrapText="1"/>
    </xf>
    <xf numFmtId="0" fontId="12" fillId="24" borderId="2" xfId="0" applyFont="1" applyFill="1" applyBorder="1" applyAlignment="1">
      <alignment horizontal="left" vertical="top" wrapText="1"/>
    </xf>
    <xf numFmtId="0" fontId="12" fillId="24" borderId="4" xfId="0" applyFont="1" applyFill="1" applyBorder="1" applyAlignment="1">
      <alignment horizontal="left" vertical="top" wrapText="1"/>
    </xf>
    <xf numFmtId="0" fontId="12" fillId="24" borderId="3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6" fontId="12" fillId="0" borderId="2" xfId="0" applyNumberFormat="1" applyFont="1" applyFill="1" applyBorder="1" applyAlignment="1">
      <alignment horizontal="left" wrapText="1"/>
    </xf>
    <xf numFmtId="16" fontId="12" fillId="0" borderId="4" xfId="0" applyNumberFormat="1" applyFont="1" applyFill="1" applyBorder="1" applyAlignment="1">
      <alignment horizontal="left" wrapText="1"/>
    </xf>
    <xf numFmtId="16" fontId="12" fillId="0" borderId="3" xfId="0" applyNumberFormat="1" applyFont="1" applyFill="1" applyBorder="1" applyAlignment="1">
      <alignment horizontal="left" wrapText="1"/>
    </xf>
    <xf numFmtId="0" fontId="50" fillId="28" borderId="2" xfId="0" applyFont="1" applyFill="1" applyBorder="1" applyAlignment="1">
      <alignment horizontal="left"/>
    </xf>
    <xf numFmtId="0" fontId="50" fillId="28" borderId="4" xfId="0" applyFont="1" applyFill="1" applyBorder="1" applyAlignment="1">
      <alignment horizontal="left"/>
    </xf>
    <xf numFmtId="0" fontId="50" fillId="28" borderId="3" xfId="0" applyFont="1" applyFill="1" applyBorder="1" applyAlignment="1">
      <alignment horizontal="left"/>
    </xf>
    <xf numFmtId="0" fontId="39" fillId="28" borderId="2" xfId="0" applyFont="1" applyFill="1" applyBorder="1" applyAlignment="1">
      <alignment horizontal="left"/>
    </xf>
    <xf numFmtId="0" fontId="43" fillId="28" borderId="4" xfId="0" applyFont="1" applyFill="1" applyBorder="1" applyAlignment="1">
      <alignment horizontal="left"/>
    </xf>
    <xf numFmtId="0" fontId="43" fillId="28" borderId="3" xfId="0" applyFont="1" applyFill="1" applyBorder="1" applyAlignment="1">
      <alignment horizontal="left"/>
    </xf>
    <xf numFmtId="0" fontId="4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26" borderId="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39" fillId="28" borderId="6" xfId="0" applyFont="1" applyFill="1" applyBorder="1" applyAlignment="1">
      <alignment horizontal="left" vertical="center" wrapText="1"/>
    </xf>
    <xf numFmtId="0" fontId="12" fillId="24" borderId="1" xfId="5" applyFont="1" applyFill="1" applyBorder="1" applyAlignment="1">
      <alignment horizontal="left" vertical="center" wrapText="1"/>
    </xf>
    <xf numFmtId="0" fontId="12" fillId="0" borderId="2" xfId="5" applyNumberFormat="1" applyFont="1" applyFill="1" applyBorder="1" applyAlignment="1">
      <alignment horizontal="left" vertical="center" wrapText="1"/>
    </xf>
    <xf numFmtId="0" fontId="12" fillId="0" borderId="4" xfId="5" applyNumberFormat="1" applyFont="1" applyFill="1" applyBorder="1" applyAlignment="1">
      <alignment horizontal="left" vertical="center" wrapText="1"/>
    </xf>
    <xf numFmtId="0" fontId="12" fillId="0" borderId="3" xfId="5" applyNumberFormat="1" applyFont="1" applyFill="1" applyBorder="1" applyAlignment="1">
      <alignment horizontal="left" vertical="center" wrapText="1"/>
    </xf>
    <xf numFmtId="0" fontId="39" fillId="28" borderId="18" xfId="0" applyFont="1" applyFill="1" applyBorder="1" applyAlignment="1">
      <alignment horizontal="left"/>
    </xf>
    <xf numFmtId="0" fontId="33" fillId="28" borderId="18" xfId="0" applyFont="1" applyFill="1" applyBorder="1" applyAlignment="1">
      <alignment horizontal="left"/>
    </xf>
    <xf numFmtId="0" fontId="50" fillId="28" borderId="1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39" fillId="28" borderId="3" xfId="0" applyFont="1" applyFill="1" applyBorder="1" applyAlignment="1">
      <alignment horizontal="left"/>
    </xf>
  </cellXfs>
  <cellStyles count="404">
    <cellStyle name="20% - Акцент1 2" xfId="27" xr:uid="{00000000-0005-0000-0000-000000000000}"/>
    <cellStyle name="20% - Акцент1 2 2" xfId="28" xr:uid="{00000000-0005-0000-0000-000001000000}"/>
    <cellStyle name="20% - Акцент1 3" xfId="29" xr:uid="{00000000-0005-0000-0000-000002000000}"/>
    <cellStyle name="20% - Акцент1 3 2" xfId="30" xr:uid="{00000000-0005-0000-0000-000003000000}"/>
    <cellStyle name="20% - Акцент1 4" xfId="31" xr:uid="{00000000-0005-0000-0000-000004000000}"/>
    <cellStyle name="20% - Акцент1 4 2" xfId="32" xr:uid="{00000000-0005-0000-0000-000005000000}"/>
    <cellStyle name="20% - Акцент1 5" xfId="33" xr:uid="{00000000-0005-0000-0000-000006000000}"/>
    <cellStyle name="20% - Акцент1 5 2" xfId="34" xr:uid="{00000000-0005-0000-0000-000007000000}"/>
    <cellStyle name="20% - Акцент1 6" xfId="35" xr:uid="{00000000-0005-0000-0000-000008000000}"/>
    <cellStyle name="20% - Акцент1 6 2" xfId="36" xr:uid="{00000000-0005-0000-0000-000009000000}"/>
    <cellStyle name="20% - Акцент2 2" xfId="37" xr:uid="{00000000-0005-0000-0000-00000A000000}"/>
    <cellStyle name="20% - Акцент2 2 2" xfId="38" xr:uid="{00000000-0005-0000-0000-00000B000000}"/>
    <cellStyle name="20% - Акцент2 3" xfId="39" xr:uid="{00000000-0005-0000-0000-00000C000000}"/>
    <cellStyle name="20% - Акцент2 3 2" xfId="40" xr:uid="{00000000-0005-0000-0000-00000D000000}"/>
    <cellStyle name="20% - Акцент2 4" xfId="41" xr:uid="{00000000-0005-0000-0000-00000E000000}"/>
    <cellStyle name="20% - Акцент2 4 2" xfId="42" xr:uid="{00000000-0005-0000-0000-00000F000000}"/>
    <cellStyle name="20% - Акцент2 5" xfId="43" xr:uid="{00000000-0005-0000-0000-000010000000}"/>
    <cellStyle name="20% - Акцент2 5 2" xfId="44" xr:uid="{00000000-0005-0000-0000-000011000000}"/>
    <cellStyle name="20% - Акцент2 6" xfId="45" xr:uid="{00000000-0005-0000-0000-000012000000}"/>
    <cellStyle name="20% - Акцент2 6 2" xfId="46" xr:uid="{00000000-0005-0000-0000-000013000000}"/>
    <cellStyle name="20% - Акцент3 2" xfId="47" xr:uid="{00000000-0005-0000-0000-000014000000}"/>
    <cellStyle name="20% - Акцент3 2 2" xfId="48" xr:uid="{00000000-0005-0000-0000-000015000000}"/>
    <cellStyle name="20% - Акцент3 3" xfId="49" xr:uid="{00000000-0005-0000-0000-000016000000}"/>
    <cellStyle name="20% - Акцент3 3 2" xfId="50" xr:uid="{00000000-0005-0000-0000-000017000000}"/>
    <cellStyle name="20% - Акцент3 4" xfId="51" xr:uid="{00000000-0005-0000-0000-000018000000}"/>
    <cellStyle name="20% - Акцент3 4 2" xfId="52" xr:uid="{00000000-0005-0000-0000-000019000000}"/>
    <cellStyle name="20% - Акцент3 5" xfId="53" xr:uid="{00000000-0005-0000-0000-00001A000000}"/>
    <cellStyle name="20% - Акцент3 5 2" xfId="54" xr:uid="{00000000-0005-0000-0000-00001B000000}"/>
    <cellStyle name="20% - Акцент3 6" xfId="55" xr:uid="{00000000-0005-0000-0000-00001C000000}"/>
    <cellStyle name="20% - Акцент3 6 2" xfId="56" xr:uid="{00000000-0005-0000-0000-00001D000000}"/>
    <cellStyle name="20% - Акцент4 2" xfId="57" xr:uid="{00000000-0005-0000-0000-00001E000000}"/>
    <cellStyle name="20% - Акцент4 2 2" xfId="58" xr:uid="{00000000-0005-0000-0000-00001F000000}"/>
    <cellStyle name="20% - Акцент4 3" xfId="59" xr:uid="{00000000-0005-0000-0000-000020000000}"/>
    <cellStyle name="20% - Акцент4 3 2" xfId="60" xr:uid="{00000000-0005-0000-0000-000021000000}"/>
    <cellStyle name="20% - Акцент4 4" xfId="61" xr:uid="{00000000-0005-0000-0000-000022000000}"/>
    <cellStyle name="20% - Акцент4 4 2" xfId="62" xr:uid="{00000000-0005-0000-0000-000023000000}"/>
    <cellStyle name="20% - Акцент4 5" xfId="63" xr:uid="{00000000-0005-0000-0000-000024000000}"/>
    <cellStyle name="20% - Акцент4 5 2" xfId="64" xr:uid="{00000000-0005-0000-0000-000025000000}"/>
    <cellStyle name="20% - Акцент4 6" xfId="65" xr:uid="{00000000-0005-0000-0000-000026000000}"/>
    <cellStyle name="20% - Акцент4 6 2" xfId="66" xr:uid="{00000000-0005-0000-0000-000027000000}"/>
    <cellStyle name="20% - Акцент5 2" xfId="67" xr:uid="{00000000-0005-0000-0000-000028000000}"/>
    <cellStyle name="20% - Акцент5 2 2" xfId="68" xr:uid="{00000000-0005-0000-0000-000029000000}"/>
    <cellStyle name="20% - Акцент5 3" xfId="69" xr:uid="{00000000-0005-0000-0000-00002A000000}"/>
    <cellStyle name="20% - Акцент5 3 2" xfId="70" xr:uid="{00000000-0005-0000-0000-00002B000000}"/>
    <cellStyle name="20% - Акцент5 4" xfId="71" xr:uid="{00000000-0005-0000-0000-00002C000000}"/>
    <cellStyle name="20% - Акцент5 4 2" xfId="72" xr:uid="{00000000-0005-0000-0000-00002D000000}"/>
    <cellStyle name="20% - Акцент5 5" xfId="73" xr:uid="{00000000-0005-0000-0000-00002E000000}"/>
    <cellStyle name="20% - Акцент5 5 2" xfId="74" xr:uid="{00000000-0005-0000-0000-00002F000000}"/>
    <cellStyle name="20% - Акцент5 6" xfId="75" xr:uid="{00000000-0005-0000-0000-000030000000}"/>
    <cellStyle name="20% - Акцент5 6 2" xfId="76" xr:uid="{00000000-0005-0000-0000-000031000000}"/>
    <cellStyle name="20% - Акцент6 2" xfId="77" xr:uid="{00000000-0005-0000-0000-000032000000}"/>
    <cellStyle name="20% - Акцент6 2 2" xfId="78" xr:uid="{00000000-0005-0000-0000-000033000000}"/>
    <cellStyle name="20% - Акцент6 3" xfId="79" xr:uid="{00000000-0005-0000-0000-000034000000}"/>
    <cellStyle name="20% - Акцент6 3 2" xfId="80" xr:uid="{00000000-0005-0000-0000-000035000000}"/>
    <cellStyle name="20% - Акцент6 4" xfId="81" xr:uid="{00000000-0005-0000-0000-000036000000}"/>
    <cellStyle name="20% - Акцент6 4 2" xfId="82" xr:uid="{00000000-0005-0000-0000-000037000000}"/>
    <cellStyle name="20% - Акцент6 5" xfId="83" xr:uid="{00000000-0005-0000-0000-000038000000}"/>
    <cellStyle name="20% - Акцент6 5 2" xfId="84" xr:uid="{00000000-0005-0000-0000-000039000000}"/>
    <cellStyle name="20% - Акцент6 6" xfId="85" xr:uid="{00000000-0005-0000-0000-00003A000000}"/>
    <cellStyle name="20% - Акцент6 6 2" xfId="86" xr:uid="{00000000-0005-0000-0000-00003B000000}"/>
    <cellStyle name="40% - Акцент1 2" xfId="87" xr:uid="{00000000-0005-0000-0000-00003C000000}"/>
    <cellStyle name="40% - Акцент1 2 2" xfId="88" xr:uid="{00000000-0005-0000-0000-00003D000000}"/>
    <cellStyle name="40% - Акцент1 3" xfId="89" xr:uid="{00000000-0005-0000-0000-00003E000000}"/>
    <cellStyle name="40% - Акцент1 3 2" xfId="90" xr:uid="{00000000-0005-0000-0000-00003F000000}"/>
    <cellStyle name="40% - Акцент1 4" xfId="91" xr:uid="{00000000-0005-0000-0000-000040000000}"/>
    <cellStyle name="40% - Акцент1 4 2" xfId="92" xr:uid="{00000000-0005-0000-0000-000041000000}"/>
    <cellStyle name="40% - Акцент1 5" xfId="93" xr:uid="{00000000-0005-0000-0000-000042000000}"/>
    <cellStyle name="40% - Акцент1 5 2" xfId="94" xr:uid="{00000000-0005-0000-0000-000043000000}"/>
    <cellStyle name="40% - Акцент1 6" xfId="95" xr:uid="{00000000-0005-0000-0000-000044000000}"/>
    <cellStyle name="40% - Акцент1 6 2" xfId="96" xr:uid="{00000000-0005-0000-0000-000045000000}"/>
    <cellStyle name="40% - Акцент2 2" xfId="97" xr:uid="{00000000-0005-0000-0000-000046000000}"/>
    <cellStyle name="40% - Акцент2 2 2" xfId="98" xr:uid="{00000000-0005-0000-0000-000047000000}"/>
    <cellStyle name="40% - Акцент2 3" xfId="99" xr:uid="{00000000-0005-0000-0000-000048000000}"/>
    <cellStyle name="40% - Акцент2 3 2" xfId="100" xr:uid="{00000000-0005-0000-0000-000049000000}"/>
    <cellStyle name="40% - Акцент2 4" xfId="101" xr:uid="{00000000-0005-0000-0000-00004A000000}"/>
    <cellStyle name="40% - Акцент2 4 2" xfId="102" xr:uid="{00000000-0005-0000-0000-00004B000000}"/>
    <cellStyle name="40% - Акцент2 5" xfId="103" xr:uid="{00000000-0005-0000-0000-00004C000000}"/>
    <cellStyle name="40% - Акцент2 5 2" xfId="104" xr:uid="{00000000-0005-0000-0000-00004D000000}"/>
    <cellStyle name="40% - Акцент2 6" xfId="105" xr:uid="{00000000-0005-0000-0000-00004E000000}"/>
    <cellStyle name="40% - Акцент2 6 2" xfId="106" xr:uid="{00000000-0005-0000-0000-00004F000000}"/>
    <cellStyle name="40% - Акцент3 2" xfId="107" xr:uid="{00000000-0005-0000-0000-000050000000}"/>
    <cellStyle name="40% - Акцент3 2 2" xfId="108" xr:uid="{00000000-0005-0000-0000-000051000000}"/>
    <cellStyle name="40% - Акцент3 3" xfId="109" xr:uid="{00000000-0005-0000-0000-000052000000}"/>
    <cellStyle name="40% - Акцент3 3 2" xfId="110" xr:uid="{00000000-0005-0000-0000-000053000000}"/>
    <cellStyle name="40% - Акцент3 4" xfId="111" xr:uid="{00000000-0005-0000-0000-000054000000}"/>
    <cellStyle name="40% - Акцент3 4 2" xfId="112" xr:uid="{00000000-0005-0000-0000-000055000000}"/>
    <cellStyle name="40% - Акцент3 5" xfId="113" xr:uid="{00000000-0005-0000-0000-000056000000}"/>
    <cellStyle name="40% - Акцент3 5 2" xfId="114" xr:uid="{00000000-0005-0000-0000-000057000000}"/>
    <cellStyle name="40% - Акцент3 6" xfId="115" xr:uid="{00000000-0005-0000-0000-000058000000}"/>
    <cellStyle name="40% - Акцент3 6 2" xfId="116" xr:uid="{00000000-0005-0000-0000-000059000000}"/>
    <cellStyle name="40% - Акцент4 2" xfId="117" xr:uid="{00000000-0005-0000-0000-00005A000000}"/>
    <cellStyle name="40% - Акцент4 2 2" xfId="118" xr:uid="{00000000-0005-0000-0000-00005B000000}"/>
    <cellStyle name="40% - Акцент4 3" xfId="119" xr:uid="{00000000-0005-0000-0000-00005C000000}"/>
    <cellStyle name="40% - Акцент4 3 2" xfId="120" xr:uid="{00000000-0005-0000-0000-00005D000000}"/>
    <cellStyle name="40% - Акцент4 4" xfId="121" xr:uid="{00000000-0005-0000-0000-00005E000000}"/>
    <cellStyle name="40% - Акцент4 4 2" xfId="122" xr:uid="{00000000-0005-0000-0000-00005F000000}"/>
    <cellStyle name="40% - Акцент4 5" xfId="123" xr:uid="{00000000-0005-0000-0000-000060000000}"/>
    <cellStyle name="40% - Акцент4 5 2" xfId="124" xr:uid="{00000000-0005-0000-0000-000061000000}"/>
    <cellStyle name="40% - Акцент4 6" xfId="125" xr:uid="{00000000-0005-0000-0000-000062000000}"/>
    <cellStyle name="40% - Акцент4 6 2" xfId="126" xr:uid="{00000000-0005-0000-0000-000063000000}"/>
    <cellStyle name="40% - Акцент5 2" xfId="127" xr:uid="{00000000-0005-0000-0000-000064000000}"/>
    <cellStyle name="40% - Акцент5 2 2" xfId="128" xr:uid="{00000000-0005-0000-0000-000065000000}"/>
    <cellStyle name="40% - Акцент5 3" xfId="129" xr:uid="{00000000-0005-0000-0000-000066000000}"/>
    <cellStyle name="40% - Акцент5 3 2" xfId="130" xr:uid="{00000000-0005-0000-0000-000067000000}"/>
    <cellStyle name="40% - Акцент5 4" xfId="131" xr:uid="{00000000-0005-0000-0000-000068000000}"/>
    <cellStyle name="40% - Акцент5 4 2" xfId="132" xr:uid="{00000000-0005-0000-0000-000069000000}"/>
    <cellStyle name="40% - Акцент5 5" xfId="133" xr:uid="{00000000-0005-0000-0000-00006A000000}"/>
    <cellStyle name="40% - Акцент5 5 2" xfId="134" xr:uid="{00000000-0005-0000-0000-00006B000000}"/>
    <cellStyle name="40% - Акцент5 6" xfId="135" xr:uid="{00000000-0005-0000-0000-00006C000000}"/>
    <cellStyle name="40% - Акцент5 6 2" xfId="136" xr:uid="{00000000-0005-0000-0000-00006D000000}"/>
    <cellStyle name="40% - Акцент6 2" xfId="137" xr:uid="{00000000-0005-0000-0000-00006E000000}"/>
    <cellStyle name="40% - Акцент6 2 2" xfId="138" xr:uid="{00000000-0005-0000-0000-00006F000000}"/>
    <cellStyle name="40% - Акцент6 3" xfId="139" xr:uid="{00000000-0005-0000-0000-000070000000}"/>
    <cellStyle name="40% - Акцент6 3 2" xfId="140" xr:uid="{00000000-0005-0000-0000-000071000000}"/>
    <cellStyle name="40% - Акцент6 4" xfId="141" xr:uid="{00000000-0005-0000-0000-000072000000}"/>
    <cellStyle name="40% - Акцент6 4 2" xfId="142" xr:uid="{00000000-0005-0000-0000-000073000000}"/>
    <cellStyle name="40% - Акцент6 5" xfId="143" xr:uid="{00000000-0005-0000-0000-000074000000}"/>
    <cellStyle name="40% - Акцент6 5 2" xfId="144" xr:uid="{00000000-0005-0000-0000-000075000000}"/>
    <cellStyle name="40% - Акцент6 6" xfId="145" xr:uid="{00000000-0005-0000-0000-000076000000}"/>
    <cellStyle name="40% - Акцент6 6 2" xfId="146" xr:uid="{00000000-0005-0000-0000-000077000000}"/>
    <cellStyle name="60% - Акцент1 2" xfId="147" xr:uid="{00000000-0005-0000-0000-000078000000}"/>
    <cellStyle name="60% - Акцент1 3" xfId="148" xr:uid="{00000000-0005-0000-0000-000079000000}"/>
    <cellStyle name="60% - Акцент1 4" xfId="149" xr:uid="{00000000-0005-0000-0000-00007A000000}"/>
    <cellStyle name="60% - Акцент1 5" xfId="150" xr:uid="{00000000-0005-0000-0000-00007B000000}"/>
    <cellStyle name="60% - Акцент1 6" xfId="151" xr:uid="{00000000-0005-0000-0000-00007C000000}"/>
    <cellStyle name="60% - Акцент2 2" xfId="152" xr:uid="{00000000-0005-0000-0000-00007D000000}"/>
    <cellStyle name="60% - Акцент2 3" xfId="153" xr:uid="{00000000-0005-0000-0000-00007E000000}"/>
    <cellStyle name="60% - Акцент2 4" xfId="154" xr:uid="{00000000-0005-0000-0000-00007F000000}"/>
    <cellStyle name="60% - Акцент2 5" xfId="155" xr:uid="{00000000-0005-0000-0000-000080000000}"/>
    <cellStyle name="60% - Акцент2 6" xfId="156" xr:uid="{00000000-0005-0000-0000-000081000000}"/>
    <cellStyle name="60% - Акцент3 2" xfId="157" xr:uid="{00000000-0005-0000-0000-000082000000}"/>
    <cellStyle name="60% - Акцент3 3" xfId="158" xr:uid="{00000000-0005-0000-0000-000083000000}"/>
    <cellStyle name="60% - Акцент3 4" xfId="159" xr:uid="{00000000-0005-0000-0000-000084000000}"/>
    <cellStyle name="60% - Акцент3 5" xfId="160" xr:uid="{00000000-0005-0000-0000-000085000000}"/>
    <cellStyle name="60% - Акцент3 6" xfId="161" xr:uid="{00000000-0005-0000-0000-000086000000}"/>
    <cellStyle name="60% - Акцент4 2" xfId="162" xr:uid="{00000000-0005-0000-0000-000087000000}"/>
    <cellStyle name="60% - Акцент4 3" xfId="163" xr:uid="{00000000-0005-0000-0000-000088000000}"/>
    <cellStyle name="60% - Акцент4 4" xfId="164" xr:uid="{00000000-0005-0000-0000-000089000000}"/>
    <cellStyle name="60% - Акцент4 5" xfId="165" xr:uid="{00000000-0005-0000-0000-00008A000000}"/>
    <cellStyle name="60% - Акцент4 6" xfId="166" xr:uid="{00000000-0005-0000-0000-00008B000000}"/>
    <cellStyle name="60% - Акцент5 2" xfId="167" xr:uid="{00000000-0005-0000-0000-00008C000000}"/>
    <cellStyle name="60% - Акцент5 3" xfId="168" xr:uid="{00000000-0005-0000-0000-00008D000000}"/>
    <cellStyle name="60% - Акцент5 4" xfId="169" xr:uid="{00000000-0005-0000-0000-00008E000000}"/>
    <cellStyle name="60% - Акцент5 5" xfId="170" xr:uid="{00000000-0005-0000-0000-00008F000000}"/>
    <cellStyle name="60% - Акцент5 6" xfId="171" xr:uid="{00000000-0005-0000-0000-000090000000}"/>
    <cellStyle name="60% - Акцент6 2" xfId="172" xr:uid="{00000000-0005-0000-0000-000091000000}"/>
    <cellStyle name="60% - Акцент6 3" xfId="173" xr:uid="{00000000-0005-0000-0000-000092000000}"/>
    <cellStyle name="60% - Акцент6 4" xfId="174" xr:uid="{00000000-0005-0000-0000-000093000000}"/>
    <cellStyle name="60% - Акцент6 5" xfId="175" xr:uid="{00000000-0005-0000-0000-000094000000}"/>
    <cellStyle name="60% - Акцент6 6" xfId="176" xr:uid="{00000000-0005-0000-0000-000095000000}"/>
    <cellStyle name="Акцент1 2" xfId="177" xr:uid="{00000000-0005-0000-0000-000096000000}"/>
    <cellStyle name="Акцент1 3" xfId="178" xr:uid="{00000000-0005-0000-0000-000097000000}"/>
    <cellStyle name="Акцент1 4" xfId="179" xr:uid="{00000000-0005-0000-0000-000098000000}"/>
    <cellStyle name="Акцент1 5" xfId="180" xr:uid="{00000000-0005-0000-0000-000099000000}"/>
    <cellStyle name="Акцент1 6" xfId="181" xr:uid="{00000000-0005-0000-0000-00009A000000}"/>
    <cellStyle name="Акцент2 2" xfId="182" xr:uid="{00000000-0005-0000-0000-00009B000000}"/>
    <cellStyle name="Акцент2 3" xfId="183" xr:uid="{00000000-0005-0000-0000-00009C000000}"/>
    <cellStyle name="Акцент2 4" xfId="184" xr:uid="{00000000-0005-0000-0000-00009D000000}"/>
    <cellStyle name="Акцент2 5" xfId="185" xr:uid="{00000000-0005-0000-0000-00009E000000}"/>
    <cellStyle name="Акцент2 6" xfId="186" xr:uid="{00000000-0005-0000-0000-00009F000000}"/>
    <cellStyle name="Акцент3 2" xfId="187" xr:uid="{00000000-0005-0000-0000-0000A0000000}"/>
    <cellStyle name="Акцент3 3" xfId="188" xr:uid="{00000000-0005-0000-0000-0000A1000000}"/>
    <cellStyle name="Акцент3 4" xfId="189" xr:uid="{00000000-0005-0000-0000-0000A2000000}"/>
    <cellStyle name="Акцент3 5" xfId="190" xr:uid="{00000000-0005-0000-0000-0000A3000000}"/>
    <cellStyle name="Акцент3 6" xfId="191" xr:uid="{00000000-0005-0000-0000-0000A4000000}"/>
    <cellStyle name="Акцент4 2" xfId="192" xr:uid="{00000000-0005-0000-0000-0000A5000000}"/>
    <cellStyle name="Акцент4 3" xfId="193" xr:uid="{00000000-0005-0000-0000-0000A6000000}"/>
    <cellStyle name="Акцент4 4" xfId="194" xr:uid="{00000000-0005-0000-0000-0000A7000000}"/>
    <cellStyle name="Акцент4 5" xfId="195" xr:uid="{00000000-0005-0000-0000-0000A8000000}"/>
    <cellStyle name="Акцент4 6" xfId="196" xr:uid="{00000000-0005-0000-0000-0000A9000000}"/>
    <cellStyle name="Акцент5 2" xfId="197" xr:uid="{00000000-0005-0000-0000-0000AA000000}"/>
    <cellStyle name="Акцент5 3" xfId="198" xr:uid="{00000000-0005-0000-0000-0000AB000000}"/>
    <cellStyle name="Акцент5 4" xfId="199" xr:uid="{00000000-0005-0000-0000-0000AC000000}"/>
    <cellStyle name="Акцент5 5" xfId="200" xr:uid="{00000000-0005-0000-0000-0000AD000000}"/>
    <cellStyle name="Акцент5 6" xfId="201" xr:uid="{00000000-0005-0000-0000-0000AE000000}"/>
    <cellStyle name="Акцент6 2" xfId="202" xr:uid="{00000000-0005-0000-0000-0000AF000000}"/>
    <cellStyle name="Акцент6 3" xfId="203" xr:uid="{00000000-0005-0000-0000-0000B0000000}"/>
    <cellStyle name="Акцент6 4" xfId="204" xr:uid="{00000000-0005-0000-0000-0000B1000000}"/>
    <cellStyle name="Акцент6 5" xfId="205" xr:uid="{00000000-0005-0000-0000-0000B2000000}"/>
    <cellStyle name="Акцент6 6" xfId="206" xr:uid="{00000000-0005-0000-0000-0000B3000000}"/>
    <cellStyle name="Ввод  2" xfId="207" xr:uid="{00000000-0005-0000-0000-0000B4000000}"/>
    <cellStyle name="Ввод  3" xfId="208" xr:uid="{00000000-0005-0000-0000-0000B5000000}"/>
    <cellStyle name="Ввод  4" xfId="209" xr:uid="{00000000-0005-0000-0000-0000B6000000}"/>
    <cellStyle name="Ввод  5" xfId="210" xr:uid="{00000000-0005-0000-0000-0000B7000000}"/>
    <cellStyle name="Ввод  6" xfId="211" xr:uid="{00000000-0005-0000-0000-0000B8000000}"/>
    <cellStyle name="Вывод 2" xfId="212" xr:uid="{00000000-0005-0000-0000-0000B9000000}"/>
    <cellStyle name="Вывод 3" xfId="213" xr:uid="{00000000-0005-0000-0000-0000BA000000}"/>
    <cellStyle name="Вывод 4" xfId="214" xr:uid="{00000000-0005-0000-0000-0000BB000000}"/>
    <cellStyle name="Вывод 5" xfId="215" xr:uid="{00000000-0005-0000-0000-0000BC000000}"/>
    <cellStyle name="Вывод 6" xfId="216" xr:uid="{00000000-0005-0000-0000-0000BD000000}"/>
    <cellStyle name="Вычисление 2" xfId="217" xr:uid="{00000000-0005-0000-0000-0000BE000000}"/>
    <cellStyle name="Вычисление 3" xfId="218" xr:uid="{00000000-0005-0000-0000-0000BF000000}"/>
    <cellStyle name="Вычисление 4" xfId="219" xr:uid="{00000000-0005-0000-0000-0000C0000000}"/>
    <cellStyle name="Вычисление 5" xfId="220" xr:uid="{00000000-0005-0000-0000-0000C1000000}"/>
    <cellStyle name="Вычисление 6" xfId="221" xr:uid="{00000000-0005-0000-0000-0000C2000000}"/>
    <cellStyle name="Гиперссылка 2" xfId="222" xr:uid="{00000000-0005-0000-0000-0000C3000000}"/>
    <cellStyle name="Заголовок 1 2" xfId="223" xr:uid="{00000000-0005-0000-0000-0000C4000000}"/>
    <cellStyle name="Заголовок 1 3" xfId="224" xr:uid="{00000000-0005-0000-0000-0000C5000000}"/>
    <cellStyle name="Заголовок 1 4" xfId="225" xr:uid="{00000000-0005-0000-0000-0000C6000000}"/>
    <cellStyle name="Заголовок 1 5" xfId="226" xr:uid="{00000000-0005-0000-0000-0000C7000000}"/>
    <cellStyle name="Заголовок 1 6" xfId="227" xr:uid="{00000000-0005-0000-0000-0000C8000000}"/>
    <cellStyle name="Заголовок 2 2" xfId="228" xr:uid="{00000000-0005-0000-0000-0000C9000000}"/>
    <cellStyle name="Заголовок 2 3" xfId="229" xr:uid="{00000000-0005-0000-0000-0000CA000000}"/>
    <cellStyle name="Заголовок 2 4" xfId="230" xr:uid="{00000000-0005-0000-0000-0000CB000000}"/>
    <cellStyle name="Заголовок 2 5" xfId="231" xr:uid="{00000000-0005-0000-0000-0000CC000000}"/>
    <cellStyle name="Заголовок 2 6" xfId="232" xr:uid="{00000000-0005-0000-0000-0000CD000000}"/>
    <cellStyle name="Заголовок 3 2" xfId="233" xr:uid="{00000000-0005-0000-0000-0000CE000000}"/>
    <cellStyle name="Заголовок 3 3" xfId="234" xr:uid="{00000000-0005-0000-0000-0000CF000000}"/>
    <cellStyle name="Заголовок 3 4" xfId="235" xr:uid="{00000000-0005-0000-0000-0000D0000000}"/>
    <cellStyle name="Заголовок 3 5" xfId="236" xr:uid="{00000000-0005-0000-0000-0000D1000000}"/>
    <cellStyle name="Заголовок 3 6" xfId="237" xr:uid="{00000000-0005-0000-0000-0000D2000000}"/>
    <cellStyle name="Заголовок 4 2" xfId="238" xr:uid="{00000000-0005-0000-0000-0000D3000000}"/>
    <cellStyle name="Заголовок 4 3" xfId="239" xr:uid="{00000000-0005-0000-0000-0000D4000000}"/>
    <cellStyle name="Заголовок 4 4" xfId="240" xr:uid="{00000000-0005-0000-0000-0000D5000000}"/>
    <cellStyle name="Заголовок 4 5" xfId="241" xr:uid="{00000000-0005-0000-0000-0000D6000000}"/>
    <cellStyle name="Заголовок 4 6" xfId="242" xr:uid="{00000000-0005-0000-0000-0000D7000000}"/>
    <cellStyle name="Итог 2" xfId="243" xr:uid="{00000000-0005-0000-0000-0000D8000000}"/>
    <cellStyle name="Итог 3" xfId="244" xr:uid="{00000000-0005-0000-0000-0000D9000000}"/>
    <cellStyle name="Итог 4" xfId="245" xr:uid="{00000000-0005-0000-0000-0000DA000000}"/>
    <cellStyle name="Итог 5" xfId="246" xr:uid="{00000000-0005-0000-0000-0000DB000000}"/>
    <cellStyle name="Итог 6" xfId="247" xr:uid="{00000000-0005-0000-0000-0000DC000000}"/>
    <cellStyle name="Контрольная ячейка 2" xfId="248" xr:uid="{00000000-0005-0000-0000-0000DD000000}"/>
    <cellStyle name="Контрольная ячейка 3" xfId="249" xr:uid="{00000000-0005-0000-0000-0000DE000000}"/>
    <cellStyle name="Контрольная ячейка 4" xfId="250" xr:uid="{00000000-0005-0000-0000-0000DF000000}"/>
    <cellStyle name="Контрольная ячейка 5" xfId="251" xr:uid="{00000000-0005-0000-0000-0000E0000000}"/>
    <cellStyle name="Контрольная ячейка 6" xfId="252" xr:uid="{00000000-0005-0000-0000-0000E1000000}"/>
    <cellStyle name="Название 2" xfId="253" xr:uid="{00000000-0005-0000-0000-0000E2000000}"/>
    <cellStyle name="Название 3" xfId="254" xr:uid="{00000000-0005-0000-0000-0000E3000000}"/>
    <cellStyle name="Название 4" xfId="255" xr:uid="{00000000-0005-0000-0000-0000E4000000}"/>
    <cellStyle name="Название 5" xfId="256" xr:uid="{00000000-0005-0000-0000-0000E5000000}"/>
    <cellStyle name="Название 6" xfId="257" xr:uid="{00000000-0005-0000-0000-0000E6000000}"/>
    <cellStyle name="Нейтральный 2" xfId="258" xr:uid="{00000000-0005-0000-0000-0000E7000000}"/>
    <cellStyle name="Нейтральный 3" xfId="259" xr:uid="{00000000-0005-0000-0000-0000E8000000}"/>
    <cellStyle name="Нейтральный 4" xfId="260" xr:uid="{00000000-0005-0000-0000-0000E9000000}"/>
    <cellStyle name="Нейтральный 5" xfId="261" xr:uid="{00000000-0005-0000-0000-0000EA000000}"/>
    <cellStyle name="Нейтральный 6" xfId="262" xr:uid="{00000000-0005-0000-0000-0000EB000000}"/>
    <cellStyle name="Обычный" xfId="0" builtinId="0"/>
    <cellStyle name="Обычный 10" xfId="26" xr:uid="{00000000-0005-0000-0000-0000ED000000}"/>
    <cellStyle name="Обычный 10 2" xfId="263" xr:uid="{00000000-0005-0000-0000-0000EE000000}"/>
    <cellStyle name="Обычный 11" xfId="264" xr:uid="{00000000-0005-0000-0000-0000EF000000}"/>
    <cellStyle name="Обычный 12" xfId="265" xr:uid="{00000000-0005-0000-0000-0000F0000000}"/>
    <cellStyle name="Обычный 13" xfId="266" xr:uid="{00000000-0005-0000-0000-0000F1000000}"/>
    <cellStyle name="Обычный 14" xfId="267" xr:uid="{00000000-0005-0000-0000-0000F2000000}"/>
    <cellStyle name="Обычный 15" xfId="268" xr:uid="{00000000-0005-0000-0000-0000F3000000}"/>
    <cellStyle name="Обычный 16" xfId="269" xr:uid="{00000000-0005-0000-0000-0000F4000000}"/>
    <cellStyle name="Обычный 17" xfId="270" xr:uid="{00000000-0005-0000-0000-0000F5000000}"/>
    <cellStyle name="Обычный 18" xfId="271" xr:uid="{00000000-0005-0000-0000-0000F6000000}"/>
    <cellStyle name="Обычный 19" xfId="272" xr:uid="{00000000-0005-0000-0000-0000F7000000}"/>
    <cellStyle name="Обычный 2" xfId="2" xr:uid="{00000000-0005-0000-0000-0000F8000000}"/>
    <cellStyle name="Обычный 2 10" xfId="273" xr:uid="{00000000-0005-0000-0000-0000F9000000}"/>
    <cellStyle name="Обычный 2 11" xfId="274" xr:uid="{00000000-0005-0000-0000-0000FA000000}"/>
    <cellStyle name="Обычный 2 12" xfId="275" xr:uid="{00000000-0005-0000-0000-0000FB000000}"/>
    <cellStyle name="Обычный 2 13" xfId="276" xr:uid="{00000000-0005-0000-0000-0000FC000000}"/>
    <cellStyle name="Обычный 2 14" xfId="277" xr:uid="{00000000-0005-0000-0000-0000FD000000}"/>
    <cellStyle name="Обычный 2 15" xfId="278" xr:uid="{00000000-0005-0000-0000-0000FE000000}"/>
    <cellStyle name="Обычный 2 16" xfId="279" xr:uid="{00000000-0005-0000-0000-0000FF000000}"/>
    <cellStyle name="Обычный 2 17" xfId="280" xr:uid="{00000000-0005-0000-0000-000000010000}"/>
    <cellStyle name="Обычный 2 18" xfId="281" xr:uid="{00000000-0005-0000-0000-000001010000}"/>
    <cellStyle name="Обычный 2 19" xfId="282" xr:uid="{00000000-0005-0000-0000-000002010000}"/>
    <cellStyle name="Обычный 2 2" xfId="5" xr:uid="{00000000-0005-0000-0000-000003010000}"/>
    <cellStyle name="Обычный 2 2 2" xfId="7" xr:uid="{00000000-0005-0000-0000-000004010000}"/>
    <cellStyle name="Обычный 2 20" xfId="283" xr:uid="{00000000-0005-0000-0000-000005010000}"/>
    <cellStyle name="Обычный 2 21" xfId="284" xr:uid="{00000000-0005-0000-0000-000006010000}"/>
    <cellStyle name="Обычный 2 22" xfId="285" xr:uid="{00000000-0005-0000-0000-000007010000}"/>
    <cellStyle name="Обычный 2 23" xfId="286" xr:uid="{00000000-0005-0000-0000-000008010000}"/>
    <cellStyle name="Обычный 2 24" xfId="287" xr:uid="{00000000-0005-0000-0000-000009010000}"/>
    <cellStyle name="Обычный 2 25" xfId="288" xr:uid="{00000000-0005-0000-0000-00000A010000}"/>
    <cellStyle name="Обычный 2 26" xfId="289" xr:uid="{00000000-0005-0000-0000-00000B010000}"/>
    <cellStyle name="Обычный 2 27" xfId="290" xr:uid="{00000000-0005-0000-0000-00000C010000}"/>
    <cellStyle name="Обычный 2 28" xfId="291" xr:uid="{00000000-0005-0000-0000-00000D010000}"/>
    <cellStyle name="Обычный 2 29" xfId="292" xr:uid="{00000000-0005-0000-0000-00000E010000}"/>
    <cellStyle name="Обычный 2 3" xfId="20" xr:uid="{00000000-0005-0000-0000-00000F010000}"/>
    <cellStyle name="Обычный 2 3 2" xfId="293" xr:uid="{00000000-0005-0000-0000-000010010000}"/>
    <cellStyle name="Обычный 2 30" xfId="294" xr:uid="{00000000-0005-0000-0000-000011010000}"/>
    <cellStyle name="Обычный 2 31" xfId="295" xr:uid="{00000000-0005-0000-0000-000012010000}"/>
    <cellStyle name="Обычный 2 32" xfId="296" xr:uid="{00000000-0005-0000-0000-000013010000}"/>
    <cellStyle name="Обычный 2 33" xfId="297" xr:uid="{00000000-0005-0000-0000-000014010000}"/>
    <cellStyle name="Обычный 2 34" xfId="298" xr:uid="{00000000-0005-0000-0000-000015010000}"/>
    <cellStyle name="Обычный 2 35" xfId="299" xr:uid="{00000000-0005-0000-0000-000016010000}"/>
    <cellStyle name="Обычный 2 36" xfId="300" xr:uid="{00000000-0005-0000-0000-000017010000}"/>
    <cellStyle name="Обычный 2 37" xfId="301" xr:uid="{00000000-0005-0000-0000-000018010000}"/>
    <cellStyle name="Обычный 2 38" xfId="302" xr:uid="{00000000-0005-0000-0000-000019010000}"/>
    <cellStyle name="Обычный 2 39" xfId="303" xr:uid="{00000000-0005-0000-0000-00001A010000}"/>
    <cellStyle name="Обычный 2 4" xfId="304" xr:uid="{00000000-0005-0000-0000-00001B010000}"/>
    <cellStyle name="Обычный 2 40" xfId="305" xr:uid="{00000000-0005-0000-0000-00001C010000}"/>
    <cellStyle name="Обычный 2 41" xfId="306" xr:uid="{00000000-0005-0000-0000-00001D010000}"/>
    <cellStyle name="Обычный 2 42" xfId="307" xr:uid="{00000000-0005-0000-0000-00001E010000}"/>
    <cellStyle name="Обычный 2 43" xfId="308" xr:uid="{00000000-0005-0000-0000-00001F010000}"/>
    <cellStyle name="Обычный 2 44" xfId="309" xr:uid="{00000000-0005-0000-0000-000020010000}"/>
    <cellStyle name="Обычный 2 45" xfId="310" xr:uid="{00000000-0005-0000-0000-000021010000}"/>
    <cellStyle name="Обычный 2 46" xfId="311" xr:uid="{00000000-0005-0000-0000-000022010000}"/>
    <cellStyle name="Обычный 2 47" xfId="312" xr:uid="{00000000-0005-0000-0000-000023010000}"/>
    <cellStyle name="Обычный 2 48" xfId="313" xr:uid="{00000000-0005-0000-0000-000024010000}"/>
    <cellStyle name="Обычный 2 49" xfId="314" xr:uid="{00000000-0005-0000-0000-000025010000}"/>
    <cellStyle name="Обычный 2 5" xfId="315" xr:uid="{00000000-0005-0000-0000-000026010000}"/>
    <cellStyle name="Обычный 2 50" xfId="316" xr:uid="{00000000-0005-0000-0000-000027010000}"/>
    <cellStyle name="Обычный 2 51" xfId="317" xr:uid="{00000000-0005-0000-0000-000028010000}"/>
    <cellStyle name="Обычный 2 52" xfId="318" xr:uid="{00000000-0005-0000-0000-000029010000}"/>
    <cellStyle name="Обычный 2 53" xfId="319" xr:uid="{00000000-0005-0000-0000-00002A010000}"/>
    <cellStyle name="Обычный 2 54" xfId="320" xr:uid="{00000000-0005-0000-0000-00002B010000}"/>
    <cellStyle name="Обычный 2 55" xfId="321" xr:uid="{00000000-0005-0000-0000-00002C010000}"/>
    <cellStyle name="Обычный 2 56" xfId="322" xr:uid="{00000000-0005-0000-0000-00002D010000}"/>
    <cellStyle name="Обычный 2 57" xfId="323" xr:uid="{00000000-0005-0000-0000-00002E010000}"/>
    <cellStyle name="Обычный 2 58" xfId="324" xr:uid="{00000000-0005-0000-0000-00002F010000}"/>
    <cellStyle name="Обычный 2 6" xfId="325" xr:uid="{00000000-0005-0000-0000-000030010000}"/>
    <cellStyle name="Обычный 2 7" xfId="326" xr:uid="{00000000-0005-0000-0000-000031010000}"/>
    <cellStyle name="Обычный 2 8" xfId="327" xr:uid="{00000000-0005-0000-0000-000032010000}"/>
    <cellStyle name="Обычный 2 9" xfId="328" xr:uid="{00000000-0005-0000-0000-000033010000}"/>
    <cellStyle name="Обычный 20" xfId="329" xr:uid="{00000000-0005-0000-0000-000034010000}"/>
    <cellStyle name="Обычный 21" xfId="330" xr:uid="{00000000-0005-0000-0000-000035010000}"/>
    <cellStyle name="Обычный 22" xfId="331" xr:uid="{00000000-0005-0000-0000-000036010000}"/>
    <cellStyle name="Обычный 23" xfId="332" xr:uid="{00000000-0005-0000-0000-000037010000}"/>
    <cellStyle name="Обычный 24" xfId="333" xr:uid="{00000000-0005-0000-0000-000038010000}"/>
    <cellStyle name="Обычный 25" xfId="334" xr:uid="{00000000-0005-0000-0000-000039010000}"/>
    <cellStyle name="Обычный 26" xfId="335" xr:uid="{00000000-0005-0000-0000-00003A010000}"/>
    <cellStyle name="Обычный 28" xfId="336" xr:uid="{00000000-0005-0000-0000-00003B010000}"/>
    <cellStyle name="Обычный 29" xfId="337" xr:uid="{00000000-0005-0000-0000-00003C010000}"/>
    <cellStyle name="Обычный 3" xfId="6" xr:uid="{00000000-0005-0000-0000-00003D010000}"/>
    <cellStyle name="Обычный 3 2" xfId="8" xr:uid="{00000000-0005-0000-0000-00003E010000}"/>
    <cellStyle name="Обычный 3 2 2" xfId="338" xr:uid="{00000000-0005-0000-0000-00003F010000}"/>
    <cellStyle name="Обычный 3 3" xfId="22" xr:uid="{00000000-0005-0000-0000-000040010000}"/>
    <cellStyle name="Обычный 3 3 2" xfId="25" xr:uid="{00000000-0005-0000-0000-000041010000}"/>
    <cellStyle name="Обычный 30" xfId="339" xr:uid="{00000000-0005-0000-0000-000042010000}"/>
    <cellStyle name="Обычный 31" xfId="340" xr:uid="{00000000-0005-0000-0000-000043010000}"/>
    <cellStyle name="Обычный 32" xfId="341" xr:uid="{00000000-0005-0000-0000-000044010000}"/>
    <cellStyle name="Обычный 33" xfId="342" xr:uid="{00000000-0005-0000-0000-000045010000}"/>
    <cellStyle name="Обычный 34" xfId="343" xr:uid="{00000000-0005-0000-0000-000046010000}"/>
    <cellStyle name="Обычный 35" xfId="344" xr:uid="{00000000-0005-0000-0000-000047010000}"/>
    <cellStyle name="Обычный 36" xfId="345" xr:uid="{00000000-0005-0000-0000-000048010000}"/>
    <cellStyle name="Обычный 37" xfId="346" xr:uid="{00000000-0005-0000-0000-000049010000}"/>
    <cellStyle name="Обычный 38" xfId="347" xr:uid="{00000000-0005-0000-0000-00004A010000}"/>
    <cellStyle name="Обычный 39" xfId="348" xr:uid="{00000000-0005-0000-0000-00004B010000}"/>
    <cellStyle name="Обычный 4" xfId="9" xr:uid="{00000000-0005-0000-0000-00004C010000}"/>
    <cellStyle name="Обычный 4 2" xfId="18" xr:uid="{00000000-0005-0000-0000-00004D010000}"/>
    <cellStyle name="Обычный 4 3" xfId="349" xr:uid="{00000000-0005-0000-0000-00004E010000}"/>
    <cellStyle name="Обычный 40" xfId="350" xr:uid="{00000000-0005-0000-0000-00004F010000}"/>
    <cellStyle name="Обычный 41" xfId="351" xr:uid="{00000000-0005-0000-0000-000050010000}"/>
    <cellStyle name="Обычный 42" xfId="352" xr:uid="{00000000-0005-0000-0000-000051010000}"/>
    <cellStyle name="Обычный 43" xfId="353" xr:uid="{00000000-0005-0000-0000-000052010000}"/>
    <cellStyle name="Обычный 44" xfId="354" xr:uid="{00000000-0005-0000-0000-000053010000}"/>
    <cellStyle name="Обычный 45" xfId="355" xr:uid="{00000000-0005-0000-0000-000054010000}"/>
    <cellStyle name="Обычный 46" xfId="356" xr:uid="{00000000-0005-0000-0000-000055010000}"/>
    <cellStyle name="Обычный 47" xfId="357" xr:uid="{00000000-0005-0000-0000-000056010000}"/>
    <cellStyle name="Обычный 48" xfId="358" xr:uid="{00000000-0005-0000-0000-000057010000}"/>
    <cellStyle name="Обычный 49" xfId="359" xr:uid="{00000000-0005-0000-0000-000058010000}"/>
    <cellStyle name="Обычный 5" xfId="11" xr:uid="{00000000-0005-0000-0000-000059010000}"/>
    <cellStyle name="Обычный 5 2" xfId="360" xr:uid="{00000000-0005-0000-0000-00005A010000}"/>
    <cellStyle name="Обычный 50" xfId="361" xr:uid="{00000000-0005-0000-0000-00005B010000}"/>
    <cellStyle name="Обычный 52" xfId="362" xr:uid="{00000000-0005-0000-0000-00005C010000}"/>
    <cellStyle name="Обычный 53" xfId="363" xr:uid="{00000000-0005-0000-0000-00005D010000}"/>
    <cellStyle name="Обычный 6" xfId="13" xr:uid="{00000000-0005-0000-0000-00005E010000}"/>
    <cellStyle name="Обычный 6 2" xfId="364" xr:uid="{00000000-0005-0000-0000-00005F010000}"/>
    <cellStyle name="Обычный 7" xfId="16" xr:uid="{00000000-0005-0000-0000-000060010000}"/>
    <cellStyle name="Обычный 7 2" xfId="365" xr:uid="{00000000-0005-0000-0000-000061010000}"/>
    <cellStyle name="Обычный 8" xfId="21" xr:uid="{00000000-0005-0000-0000-000062010000}"/>
    <cellStyle name="Обычный 8 2" xfId="24" xr:uid="{00000000-0005-0000-0000-000063010000}"/>
    <cellStyle name="Обычный 8 3" xfId="366" xr:uid="{00000000-0005-0000-0000-000064010000}"/>
    <cellStyle name="Обычный 9" xfId="1" xr:uid="{00000000-0005-0000-0000-000065010000}"/>
    <cellStyle name="Плохой 2" xfId="367" xr:uid="{00000000-0005-0000-0000-000066010000}"/>
    <cellStyle name="Плохой 3" xfId="368" xr:uid="{00000000-0005-0000-0000-000067010000}"/>
    <cellStyle name="Плохой 4" xfId="369" xr:uid="{00000000-0005-0000-0000-000068010000}"/>
    <cellStyle name="Плохой 5" xfId="370" xr:uid="{00000000-0005-0000-0000-000069010000}"/>
    <cellStyle name="Плохой 6" xfId="371" xr:uid="{00000000-0005-0000-0000-00006A010000}"/>
    <cellStyle name="Пояснение 2" xfId="372" xr:uid="{00000000-0005-0000-0000-00006B010000}"/>
    <cellStyle name="Пояснение 3" xfId="373" xr:uid="{00000000-0005-0000-0000-00006C010000}"/>
    <cellStyle name="Пояснение 4" xfId="374" xr:uid="{00000000-0005-0000-0000-00006D010000}"/>
    <cellStyle name="Пояснение 5" xfId="375" xr:uid="{00000000-0005-0000-0000-00006E010000}"/>
    <cellStyle name="Пояснение 6" xfId="376" xr:uid="{00000000-0005-0000-0000-00006F010000}"/>
    <cellStyle name="Примечание 2" xfId="377" xr:uid="{00000000-0005-0000-0000-000070010000}"/>
    <cellStyle name="Примечание 3" xfId="378" xr:uid="{00000000-0005-0000-0000-000071010000}"/>
    <cellStyle name="Примечание 4" xfId="379" xr:uid="{00000000-0005-0000-0000-000072010000}"/>
    <cellStyle name="Примечание 5" xfId="380" xr:uid="{00000000-0005-0000-0000-000073010000}"/>
    <cellStyle name="Примечание 6" xfId="381" xr:uid="{00000000-0005-0000-0000-000074010000}"/>
    <cellStyle name="Процентный 2" xfId="3" xr:uid="{00000000-0005-0000-0000-000075010000}"/>
    <cellStyle name="Процентный 3" xfId="12" xr:uid="{00000000-0005-0000-0000-000076010000}"/>
    <cellStyle name="Процентный 4" xfId="14" xr:uid="{00000000-0005-0000-0000-000077010000}"/>
    <cellStyle name="Процентный 5" xfId="17" xr:uid="{00000000-0005-0000-0000-000078010000}"/>
    <cellStyle name="Процентный 6" xfId="15" xr:uid="{00000000-0005-0000-0000-000079010000}"/>
    <cellStyle name="Связанная ячейка 2" xfId="382" xr:uid="{00000000-0005-0000-0000-00007A010000}"/>
    <cellStyle name="Связанная ячейка 3" xfId="383" xr:uid="{00000000-0005-0000-0000-00007B010000}"/>
    <cellStyle name="Связанная ячейка 4" xfId="384" xr:uid="{00000000-0005-0000-0000-00007C010000}"/>
    <cellStyle name="Связанная ячейка 5" xfId="385" xr:uid="{00000000-0005-0000-0000-00007D010000}"/>
    <cellStyle name="Связанная ячейка 6" xfId="386" xr:uid="{00000000-0005-0000-0000-00007E010000}"/>
    <cellStyle name="Стиль 1" xfId="4" xr:uid="{00000000-0005-0000-0000-00007F010000}"/>
    <cellStyle name="Стиль 1 2" xfId="387" xr:uid="{00000000-0005-0000-0000-000080010000}"/>
    <cellStyle name="Текст предупреждения 2" xfId="388" xr:uid="{00000000-0005-0000-0000-000081010000}"/>
    <cellStyle name="Текст предупреждения 3" xfId="389" xr:uid="{00000000-0005-0000-0000-000082010000}"/>
    <cellStyle name="Текст предупреждения 4" xfId="390" xr:uid="{00000000-0005-0000-0000-000083010000}"/>
    <cellStyle name="Текст предупреждения 5" xfId="391" xr:uid="{00000000-0005-0000-0000-000084010000}"/>
    <cellStyle name="Текст предупреждения 6" xfId="392" xr:uid="{00000000-0005-0000-0000-000085010000}"/>
    <cellStyle name="Финансовый 2" xfId="10" xr:uid="{00000000-0005-0000-0000-000086010000}"/>
    <cellStyle name="Финансовый 2 2" xfId="394" xr:uid="{00000000-0005-0000-0000-000087010000}"/>
    <cellStyle name="Финансовый 2 3" xfId="393" xr:uid="{00000000-0005-0000-0000-000088010000}"/>
    <cellStyle name="Финансовый 3" xfId="23" xr:uid="{00000000-0005-0000-0000-000089010000}"/>
    <cellStyle name="Финансовый 3 2" xfId="396" xr:uid="{00000000-0005-0000-0000-00008A010000}"/>
    <cellStyle name="Финансовый 3 3" xfId="395" xr:uid="{00000000-0005-0000-0000-00008B010000}"/>
    <cellStyle name="Финансовый 4" xfId="19" xr:uid="{00000000-0005-0000-0000-00008C010000}"/>
    <cellStyle name="Финансовый 4 2" xfId="398" xr:uid="{00000000-0005-0000-0000-00008D010000}"/>
    <cellStyle name="Финансовый 4 3" xfId="397" xr:uid="{00000000-0005-0000-0000-00008E010000}"/>
    <cellStyle name="Хороший 2" xfId="399" xr:uid="{00000000-0005-0000-0000-00008F010000}"/>
    <cellStyle name="Хороший 3" xfId="400" xr:uid="{00000000-0005-0000-0000-000090010000}"/>
    <cellStyle name="Хороший 4" xfId="401" xr:uid="{00000000-0005-0000-0000-000091010000}"/>
    <cellStyle name="Хороший 5" xfId="402" xr:uid="{00000000-0005-0000-0000-000092010000}"/>
    <cellStyle name="Хороший 6" xfId="403" xr:uid="{00000000-0005-0000-0000-00009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70"/>
  <sheetViews>
    <sheetView showGridLines="0" tabSelected="1" view="pageBreakPreview" zoomScale="80" zoomScaleNormal="100" zoomScaleSheetLayoutView="80" workbookViewId="0">
      <pane ySplit="5" topLeftCell="A6" activePane="bottomLeft" state="frozen"/>
      <selection pane="bottomLeft" activeCell="C65" sqref="C65"/>
    </sheetView>
  </sheetViews>
  <sheetFormatPr defaultRowHeight="15" outlineLevelRow="2" x14ac:dyDescent="0.25"/>
  <cols>
    <col min="1" max="1" width="5.5703125" customWidth="1"/>
    <col min="2" max="2" width="64.140625" customWidth="1"/>
    <col min="3" max="3" width="15.140625" style="136" customWidth="1"/>
    <col min="4" max="4" width="15.5703125" customWidth="1"/>
    <col min="5" max="5" width="14.7109375" customWidth="1"/>
    <col min="6" max="6" width="16.5703125" style="133" customWidth="1"/>
    <col min="7" max="9" width="15" customWidth="1"/>
    <col min="10" max="10" width="16.85546875" style="133" customWidth="1"/>
    <col min="12" max="12" width="9.140625" customWidth="1"/>
    <col min="13" max="13" width="10.140625" customWidth="1"/>
    <col min="14" max="14" width="9.140625" style="133"/>
    <col min="15" max="15" width="9.85546875" bestFit="1" customWidth="1"/>
  </cols>
  <sheetData>
    <row r="1" spans="1:14" ht="15.75" x14ac:dyDescent="0.25">
      <c r="A1" s="1"/>
      <c r="B1" s="1"/>
      <c r="C1" s="135"/>
      <c r="D1" s="1"/>
      <c r="E1" s="1"/>
      <c r="F1" s="132"/>
      <c r="G1" s="1"/>
      <c r="H1" s="1"/>
      <c r="I1" s="1"/>
      <c r="J1" s="132"/>
      <c r="K1" s="1"/>
      <c r="L1" s="310" t="s">
        <v>0</v>
      </c>
      <c r="M1" s="310"/>
      <c r="N1" s="310"/>
    </row>
    <row r="2" spans="1:14" ht="21" thickBot="1" x14ac:dyDescent="0.3">
      <c r="A2" s="315" t="s">
        <v>617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4" ht="16.5" customHeight="1" thickBot="1" x14ac:dyDescent="0.3">
      <c r="A3" s="311" t="s">
        <v>1</v>
      </c>
      <c r="B3" s="313" t="s">
        <v>48</v>
      </c>
      <c r="C3" s="320" t="s">
        <v>625</v>
      </c>
      <c r="D3" s="321"/>
      <c r="E3" s="321"/>
      <c r="F3" s="322"/>
      <c r="G3" s="318" t="s">
        <v>626</v>
      </c>
      <c r="H3" s="318"/>
      <c r="I3" s="318"/>
      <c r="J3" s="318"/>
      <c r="K3" s="318"/>
      <c r="L3" s="318"/>
      <c r="M3" s="318"/>
      <c r="N3" s="319"/>
    </row>
    <row r="4" spans="1:14" ht="15.75" customHeight="1" x14ac:dyDescent="0.25">
      <c r="A4" s="312"/>
      <c r="B4" s="314"/>
      <c r="C4" s="323"/>
      <c r="D4" s="324"/>
      <c r="E4" s="324"/>
      <c r="F4" s="325"/>
      <c r="G4" s="316" t="s">
        <v>2</v>
      </c>
      <c r="H4" s="316"/>
      <c r="I4" s="316"/>
      <c r="J4" s="317"/>
      <c r="K4" s="316" t="s">
        <v>3</v>
      </c>
      <c r="L4" s="316"/>
      <c r="M4" s="316"/>
      <c r="N4" s="317"/>
    </row>
    <row r="5" spans="1:14" ht="45" x14ac:dyDescent="0.25">
      <c r="A5" s="312"/>
      <c r="B5" s="314"/>
      <c r="C5" s="134" t="s">
        <v>4</v>
      </c>
      <c r="D5" s="20" t="s">
        <v>5</v>
      </c>
      <c r="E5" s="20" t="s">
        <v>7</v>
      </c>
      <c r="F5" s="287" t="s">
        <v>6</v>
      </c>
      <c r="G5" s="84" t="s">
        <v>4</v>
      </c>
      <c r="H5" s="20" t="s">
        <v>5</v>
      </c>
      <c r="I5" s="20" t="s">
        <v>7</v>
      </c>
      <c r="J5" s="287" t="s">
        <v>6</v>
      </c>
      <c r="K5" s="84" t="s">
        <v>4</v>
      </c>
      <c r="L5" s="20" t="s">
        <v>5</v>
      </c>
      <c r="M5" s="20" t="s">
        <v>7</v>
      </c>
      <c r="N5" s="287" t="s">
        <v>6</v>
      </c>
    </row>
    <row r="6" spans="1:14" s="139" customFormat="1" ht="45" customHeight="1" collapsed="1" x14ac:dyDescent="0.25">
      <c r="A6" s="208">
        <v>1</v>
      </c>
      <c r="B6" s="308" t="s">
        <v>8</v>
      </c>
      <c r="C6" s="209">
        <v>623566.5</v>
      </c>
      <c r="D6" s="210">
        <v>72408</v>
      </c>
      <c r="E6" s="210">
        <v>0</v>
      </c>
      <c r="F6" s="286">
        <f>SUM(C6:E6)</f>
        <v>695974.5</v>
      </c>
      <c r="G6" s="211">
        <v>614272.1</v>
      </c>
      <c r="H6" s="210">
        <v>72408</v>
      </c>
      <c r="I6" s="210">
        <v>0</v>
      </c>
      <c r="J6" s="286">
        <f>SUM(G6:I6)</f>
        <v>686680.1</v>
      </c>
      <c r="K6" s="212">
        <f>G6/C6*100</f>
        <v>98.509477337220645</v>
      </c>
      <c r="L6" s="213">
        <f t="shared" ref="L6" si="0">H6/D6*100</f>
        <v>100</v>
      </c>
      <c r="M6" s="214" t="s">
        <v>76</v>
      </c>
      <c r="N6" s="288">
        <f>J6/F6*100</f>
        <v>98.664548772979472</v>
      </c>
    </row>
    <row r="7" spans="1:14" ht="63.75" hidden="1" customHeight="1" outlineLevel="1" x14ac:dyDescent="0.25">
      <c r="A7" s="215" t="s">
        <v>49</v>
      </c>
      <c r="B7" s="274" t="s">
        <v>9</v>
      </c>
      <c r="C7" s="216">
        <v>580632.9</v>
      </c>
      <c r="D7" s="116">
        <v>72408</v>
      </c>
      <c r="E7" s="116">
        <v>0</v>
      </c>
      <c r="F7" s="286">
        <f t="shared" ref="F7:F67" si="1">SUM(C7:E7)</f>
        <v>653040.9</v>
      </c>
      <c r="G7" s="217">
        <v>572155.60000000009</v>
      </c>
      <c r="H7" s="116">
        <v>72408</v>
      </c>
      <c r="I7" s="117">
        <v>0</v>
      </c>
      <c r="J7" s="286">
        <f t="shared" ref="J7:J67" si="2">SUM(G7:I7)</f>
        <v>644563.60000000009</v>
      </c>
      <c r="K7" s="218">
        <f t="shared" ref="K7:L61" si="3">G7/C7*100</f>
        <v>98.539989725005256</v>
      </c>
      <c r="L7" s="219">
        <f t="shared" ref="L7:M58" si="4">H7/D7*100</f>
        <v>100</v>
      </c>
      <c r="M7" s="220" t="s">
        <v>76</v>
      </c>
      <c r="N7" s="288">
        <f t="shared" ref="N7:N61" si="5">J7/F7*100</f>
        <v>98.701873037354943</v>
      </c>
    </row>
    <row r="8" spans="1:14" s="2" customFormat="1" ht="37.5" hidden="1" customHeight="1" outlineLevel="1" x14ac:dyDescent="0.25">
      <c r="A8" s="215" t="s">
        <v>50</v>
      </c>
      <c r="B8" s="274" t="s">
        <v>311</v>
      </c>
      <c r="C8" s="216">
        <v>0</v>
      </c>
      <c r="D8" s="116">
        <v>0</v>
      </c>
      <c r="E8" s="116">
        <v>0</v>
      </c>
      <c r="F8" s="286">
        <f t="shared" si="1"/>
        <v>0</v>
      </c>
      <c r="G8" s="217">
        <v>0</v>
      </c>
      <c r="H8" s="117">
        <v>0</v>
      </c>
      <c r="I8" s="117">
        <v>0</v>
      </c>
      <c r="J8" s="286">
        <f t="shared" si="2"/>
        <v>0</v>
      </c>
      <c r="K8" s="221" t="s">
        <v>76</v>
      </c>
      <c r="L8" s="220" t="s">
        <v>76</v>
      </c>
      <c r="M8" s="220" t="s">
        <v>76</v>
      </c>
      <c r="N8" s="289" t="s">
        <v>76</v>
      </c>
    </row>
    <row r="9" spans="1:14" ht="31.5" hidden="1" outlineLevel="1" x14ac:dyDescent="0.25">
      <c r="A9" s="215" t="s">
        <v>151</v>
      </c>
      <c r="B9" s="274" t="s">
        <v>10</v>
      </c>
      <c r="C9" s="216">
        <v>42933.599999999999</v>
      </c>
      <c r="D9" s="116">
        <v>0</v>
      </c>
      <c r="E9" s="116">
        <v>0</v>
      </c>
      <c r="F9" s="286">
        <f t="shared" si="1"/>
        <v>42933.599999999999</v>
      </c>
      <c r="G9" s="217">
        <v>42116.5</v>
      </c>
      <c r="H9" s="117">
        <v>0</v>
      </c>
      <c r="I9" s="117">
        <v>0</v>
      </c>
      <c r="J9" s="286">
        <f t="shared" si="2"/>
        <v>42116.5</v>
      </c>
      <c r="K9" s="218">
        <f t="shared" si="3"/>
        <v>98.096828591126766</v>
      </c>
      <c r="L9" s="220" t="s">
        <v>76</v>
      </c>
      <c r="M9" s="220" t="s">
        <v>76</v>
      </c>
      <c r="N9" s="288">
        <f t="shared" si="5"/>
        <v>98.096828591126766</v>
      </c>
    </row>
    <row r="10" spans="1:14" s="138" customFormat="1" ht="31.5" collapsed="1" x14ac:dyDescent="0.25">
      <c r="A10" s="222" t="s">
        <v>51</v>
      </c>
      <c r="B10" s="275" t="s">
        <v>11</v>
      </c>
      <c r="C10" s="223">
        <v>1144682.6200000001</v>
      </c>
      <c r="D10" s="224">
        <v>940865.9</v>
      </c>
      <c r="E10" s="224">
        <v>58292</v>
      </c>
      <c r="F10" s="286">
        <f t="shared" si="1"/>
        <v>2143840.52</v>
      </c>
      <c r="G10" s="225">
        <v>1112342.3400000001</v>
      </c>
      <c r="H10" s="224">
        <v>924535.10000000009</v>
      </c>
      <c r="I10" s="224">
        <v>45675.3</v>
      </c>
      <c r="J10" s="286">
        <f t="shared" si="2"/>
        <v>2082552.7400000002</v>
      </c>
      <c r="K10" s="226">
        <f t="shared" si="3"/>
        <v>97.174738269372867</v>
      </c>
      <c r="L10" s="227">
        <f t="shared" si="4"/>
        <v>98.264279744860559</v>
      </c>
      <c r="M10" s="227">
        <f t="shared" si="4"/>
        <v>78.356035133466008</v>
      </c>
      <c r="N10" s="290">
        <f t="shared" si="5"/>
        <v>97.141215522878554</v>
      </c>
    </row>
    <row r="11" spans="1:14" ht="34.5" hidden="1" customHeight="1" outlineLevel="1" x14ac:dyDescent="0.25">
      <c r="A11" s="215" t="s">
        <v>168</v>
      </c>
      <c r="B11" s="274" t="s">
        <v>12</v>
      </c>
      <c r="C11" s="216">
        <v>1107399.8</v>
      </c>
      <c r="D11" s="116">
        <v>924453.1</v>
      </c>
      <c r="E11" s="116">
        <v>58292</v>
      </c>
      <c r="F11" s="286">
        <f t="shared" si="1"/>
        <v>2090144.9</v>
      </c>
      <c r="G11" s="228">
        <v>1072026.8</v>
      </c>
      <c r="H11" s="116">
        <v>908360.3</v>
      </c>
      <c r="I11" s="116">
        <v>45675.3</v>
      </c>
      <c r="J11" s="286">
        <f t="shared" si="2"/>
        <v>2026062.4000000001</v>
      </c>
      <c r="K11" s="218">
        <f t="shared" si="3"/>
        <v>96.805760665660216</v>
      </c>
      <c r="L11" s="219">
        <f t="shared" si="4"/>
        <v>98.259208606688659</v>
      </c>
      <c r="M11" s="219">
        <f t="shared" si="4"/>
        <v>78.356035133466008</v>
      </c>
      <c r="N11" s="290">
        <f t="shared" si="5"/>
        <v>96.934064236407735</v>
      </c>
    </row>
    <row r="12" spans="1:14" ht="36.75" hidden="1" customHeight="1" outlineLevel="1" x14ac:dyDescent="0.25">
      <c r="A12" s="215" t="s">
        <v>92</v>
      </c>
      <c r="B12" s="274" t="s">
        <v>13</v>
      </c>
      <c r="C12" s="216">
        <v>37282.82</v>
      </c>
      <c r="D12" s="116">
        <v>0</v>
      </c>
      <c r="E12" s="116">
        <v>0</v>
      </c>
      <c r="F12" s="286">
        <f t="shared" si="1"/>
        <v>37282.82</v>
      </c>
      <c r="G12" s="228">
        <v>33376.339999999997</v>
      </c>
      <c r="H12" s="116">
        <v>0</v>
      </c>
      <c r="I12" s="116">
        <v>0</v>
      </c>
      <c r="J12" s="286">
        <f t="shared" si="2"/>
        <v>33376.339999999997</v>
      </c>
      <c r="K12" s="218">
        <f t="shared" si="3"/>
        <v>89.522037227870626</v>
      </c>
      <c r="L12" s="220" t="s">
        <v>76</v>
      </c>
      <c r="M12" s="220" t="s">
        <v>76</v>
      </c>
      <c r="N12" s="290">
        <f t="shared" si="5"/>
        <v>89.522037227870626</v>
      </c>
    </row>
    <row r="13" spans="1:14" ht="15.75" hidden="1" outlineLevel="1" x14ac:dyDescent="0.25">
      <c r="A13" s="215" t="s">
        <v>169</v>
      </c>
      <c r="B13" s="274" t="s">
        <v>570</v>
      </c>
      <c r="C13" s="216">
        <v>0</v>
      </c>
      <c r="D13" s="116">
        <v>16412.8</v>
      </c>
      <c r="E13" s="116">
        <v>0</v>
      </c>
      <c r="F13" s="286">
        <f t="shared" si="1"/>
        <v>16412.8</v>
      </c>
      <c r="G13" s="228">
        <v>0</v>
      </c>
      <c r="H13" s="116">
        <v>16174.8</v>
      </c>
      <c r="I13" s="116">
        <v>0</v>
      </c>
      <c r="J13" s="286">
        <f t="shared" si="2"/>
        <v>16174.8</v>
      </c>
      <c r="K13" s="221" t="s">
        <v>76</v>
      </c>
      <c r="L13" s="219">
        <f t="shared" si="4"/>
        <v>98.54991226359914</v>
      </c>
      <c r="M13" s="220" t="s">
        <v>76</v>
      </c>
      <c r="N13" s="290">
        <f t="shared" si="5"/>
        <v>98.54991226359914</v>
      </c>
    </row>
    <row r="14" spans="1:14" s="139" customFormat="1" ht="47.25" x14ac:dyDescent="0.25">
      <c r="A14" s="229" t="s">
        <v>52</v>
      </c>
      <c r="B14" s="275" t="s">
        <v>548</v>
      </c>
      <c r="C14" s="230">
        <v>550</v>
      </c>
      <c r="D14" s="231">
        <v>0</v>
      </c>
      <c r="E14" s="231">
        <v>0</v>
      </c>
      <c r="F14" s="286">
        <f t="shared" si="1"/>
        <v>550</v>
      </c>
      <c r="G14" s="233">
        <v>400</v>
      </c>
      <c r="H14" s="231">
        <v>0</v>
      </c>
      <c r="I14" s="231">
        <v>0</v>
      </c>
      <c r="J14" s="286">
        <f t="shared" si="2"/>
        <v>400</v>
      </c>
      <c r="K14" s="234">
        <f t="shared" si="3"/>
        <v>72.727272727272734</v>
      </c>
      <c r="L14" s="214" t="s">
        <v>76</v>
      </c>
      <c r="M14" s="214" t="s">
        <v>76</v>
      </c>
      <c r="N14" s="290">
        <f t="shared" si="5"/>
        <v>72.727272727272734</v>
      </c>
    </row>
    <row r="15" spans="1:14" s="138" customFormat="1" ht="15.75" collapsed="1" x14ac:dyDescent="0.25">
      <c r="A15" s="237" t="s">
        <v>53</v>
      </c>
      <c r="B15" s="275" t="s">
        <v>14</v>
      </c>
      <c r="C15" s="223">
        <v>566817.37400000007</v>
      </c>
      <c r="D15" s="223">
        <v>18240.715</v>
      </c>
      <c r="E15" s="224">
        <v>0</v>
      </c>
      <c r="F15" s="297">
        <f t="shared" si="1"/>
        <v>585058.08900000004</v>
      </c>
      <c r="G15" s="225">
        <v>562321.88052000001</v>
      </c>
      <c r="H15" s="224">
        <v>16977.404000000002</v>
      </c>
      <c r="I15" s="224">
        <v>0</v>
      </c>
      <c r="J15" s="286">
        <f t="shared" si="2"/>
        <v>579299.28451999999</v>
      </c>
      <c r="K15" s="238">
        <f t="shared" si="3"/>
        <v>99.206888552431693</v>
      </c>
      <c r="L15" s="239">
        <f t="shared" si="4"/>
        <v>93.074224338245529</v>
      </c>
      <c r="M15" s="240" t="s">
        <v>76</v>
      </c>
      <c r="N15" s="290">
        <f t="shared" si="5"/>
        <v>99.015686717562829</v>
      </c>
    </row>
    <row r="16" spans="1:14" s="21" customFormat="1" ht="20.25" hidden="1" customHeight="1" outlineLevel="1" x14ac:dyDescent="0.25">
      <c r="A16" s="215" t="s">
        <v>227</v>
      </c>
      <c r="B16" s="274" t="s">
        <v>15</v>
      </c>
      <c r="C16" s="216">
        <v>137543.96100000001</v>
      </c>
      <c r="D16" s="116">
        <v>693.52500000000009</v>
      </c>
      <c r="E16" s="116">
        <v>0</v>
      </c>
      <c r="F16" s="286">
        <f t="shared" si="1"/>
        <v>138237.486</v>
      </c>
      <c r="G16" s="228">
        <v>137543.88615999999</v>
      </c>
      <c r="H16" s="116">
        <v>693.52500000000009</v>
      </c>
      <c r="I16" s="116">
        <v>0</v>
      </c>
      <c r="J16" s="286">
        <f t="shared" si="2"/>
        <v>138237.41115999999</v>
      </c>
      <c r="K16" s="235">
        <f t="shared" si="3"/>
        <v>99.99994558830538</v>
      </c>
      <c r="L16" s="236">
        <f t="shared" si="4"/>
        <v>100</v>
      </c>
      <c r="M16" s="241" t="s">
        <v>76</v>
      </c>
      <c r="N16" s="290">
        <f t="shared" si="5"/>
        <v>99.999945861283962</v>
      </c>
    </row>
    <row r="17" spans="1:15" s="21" customFormat="1" ht="31.5" hidden="1" outlineLevel="1" x14ac:dyDescent="0.25">
      <c r="A17" s="215" t="s">
        <v>230</v>
      </c>
      <c r="B17" s="274" t="s">
        <v>16</v>
      </c>
      <c r="C17" s="216">
        <v>21728.71</v>
      </c>
      <c r="D17" s="116">
        <v>180.21</v>
      </c>
      <c r="E17" s="116">
        <v>0</v>
      </c>
      <c r="F17" s="286">
        <f t="shared" si="1"/>
        <v>21908.92</v>
      </c>
      <c r="G17" s="228">
        <v>21556.841</v>
      </c>
      <c r="H17" s="116">
        <v>177.10999999999999</v>
      </c>
      <c r="I17" s="116">
        <v>0</v>
      </c>
      <c r="J17" s="286">
        <f t="shared" si="2"/>
        <v>21733.951000000001</v>
      </c>
      <c r="K17" s="242">
        <f>G17/C17*100</f>
        <v>99.209023453302109</v>
      </c>
      <c r="L17" s="236">
        <f t="shared" si="4"/>
        <v>98.279784695632856</v>
      </c>
      <c r="M17" s="241" t="s">
        <v>76</v>
      </c>
      <c r="N17" s="290">
        <f t="shared" si="5"/>
        <v>99.201380077155804</v>
      </c>
      <c r="O17" s="143"/>
    </row>
    <row r="18" spans="1:15" s="21" customFormat="1" ht="33.75" hidden="1" customHeight="1" outlineLevel="1" x14ac:dyDescent="0.25">
      <c r="A18" s="215" t="s">
        <v>233</v>
      </c>
      <c r="B18" s="274" t="s">
        <v>17</v>
      </c>
      <c r="C18" s="216">
        <v>285907.14799999999</v>
      </c>
      <c r="D18" s="116">
        <v>230.625</v>
      </c>
      <c r="E18" s="116">
        <v>0</v>
      </c>
      <c r="F18" s="286">
        <f t="shared" si="1"/>
        <v>286137.77299999999</v>
      </c>
      <c r="G18" s="228">
        <v>285816.21393999999</v>
      </c>
      <c r="H18" s="116">
        <v>230.63</v>
      </c>
      <c r="I18" s="116">
        <v>0</v>
      </c>
      <c r="J18" s="286">
        <f t="shared" si="2"/>
        <v>286046.84393999999</v>
      </c>
      <c r="K18" s="235">
        <f t="shared" si="3"/>
        <v>99.968194548252427</v>
      </c>
      <c r="L18" s="236">
        <f t="shared" si="4"/>
        <v>100.00216802168021</v>
      </c>
      <c r="M18" s="241" t="s">
        <v>76</v>
      </c>
      <c r="N18" s="290">
        <f t="shared" si="5"/>
        <v>99.968221930629198</v>
      </c>
    </row>
    <row r="19" spans="1:15" s="21" customFormat="1" ht="31.5" hidden="1" outlineLevel="1" x14ac:dyDescent="0.25">
      <c r="A19" s="243" t="s">
        <v>236</v>
      </c>
      <c r="B19" s="274" t="s">
        <v>18</v>
      </c>
      <c r="C19" s="216">
        <v>121637.55499999999</v>
      </c>
      <c r="D19" s="116">
        <v>17136.355</v>
      </c>
      <c r="E19" s="116">
        <v>0</v>
      </c>
      <c r="F19" s="286">
        <f t="shared" si="1"/>
        <v>138773.91</v>
      </c>
      <c r="G19" s="228">
        <v>117404.93942000004</v>
      </c>
      <c r="H19" s="116">
        <v>15876.139000000001</v>
      </c>
      <c r="I19" s="116">
        <v>0</v>
      </c>
      <c r="J19" s="286">
        <f t="shared" si="2"/>
        <v>133281.07842000003</v>
      </c>
      <c r="K19" s="235">
        <f t="shared" si="3"/>
        <v>96.520305279072772</v>
      </c>
      <c r="L19" s="236">
        <f t="shared" si="4"/>
        <v>92.645950670373026</v>
      </c>
      <c r="M19" s="241" t="s">
        <v>76</v>
      </c>
      <c r="N19" s="290">
        <f t="shared" si="5"/>
        <v>96.041884544436357</v>
      </c>
    </row>
    <row r="20" spans="1:15" s="139" customFormat="1" ht="15.75" x14ac:dyDescent="0.25">
      <c r="A20" s="208" t="s">
        <v>54</v>
      </c>
      <c r="B20" s="275" t="s">
        <v>19</v>
      </c>
      <c r="C20" s="232">
        <v>25081.072239999998</v>
      </c>
      <c r="D20" s="231">
        <v>0</v>
      </c>
      <c r="E20" s="231">
        <v>0</v>
      </c>
      <c r="F20" s="286">
        <f t="shared" si="1"/>
        <v>25081.072239999998</v>
      </c>
      <c r="G20" s="232">
        <v>24971.040000000001</v>
      </c>
      <c r="H20" s="231">
        <v>0</v>
      </c>
      <c r="I20" s="231">
        <v>0</v>
      </c>
      <c r="J20" s="286">
        <f t="shared" si="2"/>
        <v>24971.040000000001</v>
      </c>
      <c r="K20" s="234">
        <f t="shared" si="3"/>
        <v>99.561293716045711</v>
      </c>
      <c r="L20" s="214" t="s">
        <v>76</v>
      </c>
      <c r="M20" s="214" t="s">
        <v>76</v>
      </c>
      <c r="N20" s="290">
        <f t="shared" si="5"/>
        <v>99.561293716045711</v>
      </c>
    </row>
    <row r="21" spans="1:15" s="138" customFormat="1" ht="36.75" customHeight="1" x14ac:dyDescent="0.25">
      <c r="A21" s="222" t="s">
        <v>55</v>
      </c>
      <c r="B21" s="275" t="s">
        <v>20</v>
      </c>
      <c r="C21" s="223">
        <v>122828.19899999999</v>
      </c>
      <c r="D21" s="224">
        <v>4026.6</v>
      </c>
      <c r="E21" s="224">
        <v>0</v>
      </c>
      <c r="F21" s="286">
        <f t="shared" si="1"/>
        <v>126854.799</v>
      </c>
      <c r="G21" s="225">
        <v>121234.32699999999</v>
      </c>
      <c r="H21" s="224">
        <v>4026.6</v>
      </c>
      <c r="I21" s="224">
        <v>0</v>
      </c>
      <c r="J21" s="286">
        <f t="shared" si="2"/>
        <v>125260.927</v>
      </c>
      <c r="K21" s="238">
        <f>G21/C21*100</f>
        <v>98.702356614379724</v>
      </c>
      <c r="L21" s="238">
        <f>H21/D21*100</f>
        <v>100</v>
      </c>
      <c r="M21" s="240" t="s">
        <v>76</v>
      </c>
      <c r="N21" s="290">
        <f t="shared" si="5"/>
        <v>98.743546154686669</v>
      </c>
    </row>
    <row r="22" spans="1:15" s="139" customFormat="1" ht="31.5" collapsed="1" x14ac:dyDescent="0.25">
      <c r="A22" s="208" t="s">
        <v>56</v>
      </c>
      <c r="B22" s="275" t="s">
        <v>21</v>
      </c>
      <c r="C22" s="230">
        <v>90378.183999999994</v>
      </c>
      <c r="D22" s="231">
        <v>2293.0699999999997</v>
      </c>
      <c r="E22" s="231">
        <v>0</v>
      </c>
      <c r="F22" s="286">
        <f t="shared" si="1"/>
        <v>92671.253999999986</v>
      </c>
      <c r="G22" s="233">
        <v>87767.079999999987</v>
      </c>
      <c r="H22" s="233">
        <v>0</v>
      </c>
      <c r="I22" s="231">
        <v>0</v>
      </c>
      <c r="J22" s="286">
        <f t="shared" si="2"/>
        <v>87767.079999999987</v>
      </c>
      <c r="K22" s="234">
        <f t="shared" si="3"/>
        <v>97.110913403615186</v>
      </c>
      <c r="L22" s="214" t="s">
        <v>76</v>
      </c>
      <c r="M22" s="214" t="s">
        <v>76</v>
      </c>
      <c r="N22" s="290">
        <f t="shared" si="5"/>
        <v>94.707987872916874</v>
      </c>
    </row>
    <row r="23" spans="1:15" s="21" customFormat="1" ht="47.25" hidden="1" outlineLevel="1" x14ac:dyDescent="0.25">
      <c r="A23" s="215" t="s">
        <v>437</v>
      </c>
      <c r="B23" s="274" t="s">
        <v>567</v>
      </c>
      <c r="C23" s="137">
        <v>3113.9</v>
      </c>
      <c r="D23" s="117">
        <v>0</v>
      </c>
      <c r="E23" s="117">
        <v>0</v>
      </c>
      <c r="F23" s="286">
        <f t="shared" si="1"/>
        <v>3113.9</v>
      </c>
      <c r="G23" s="119">
        <v>3113.9</v>
      </c>
      <c r="H23" s="117">
        <v>0</v>
      </c>
      <c r="I23" s="117">
        <v>0</v>
      </c>
      <c r="J23" s="286">
        <f t="shared" si="2"/>
        <v>3113.9</v>
      </c>
      <c r="K23" s="235">
        <f t="shared" si="3"/>
        <v>100</v>
      </c>
      <c r="L23" s="244" t="s">
        <v>76</v>
      </c>
      <c r="M23" s="244" t="s">
        <v>76</v>
      </c>
      <c r="N23" s="290">
        <f t="shared" si="5"/>
        <v>100</v>
      </c>
    </row>
    <row r="24" spans="1:15" s="21" customFormat="1" ht="21" hidden="1" customHeight="1" outlineLevel="1" x14ac:dyDescent="0.25">
      <c r="A24" s="215" t="s">
        <v>438</v>
      </c>
      <c r="B24" s="274" t="s">
        <v>22</v>
      </c>
      <c r="C24" s="245">
        <v>87071.127999999997</v>
      </c>
      <c r="D24" s="117">
        <v>0</v>
      </c>
      <c r="E24" s="117">
        <v>0</v>
      </c>
      <c r="F24" s="286">
        <f t="shared" si="1"/>
        <v>87071.127999999997</v>
      </c>
      <c r="G24" s="217">
        <v>84581.48</v>
      </c>
      <c r="H24" s="217">
        <v>0</v>
      </c>
      <c r="I24" s="117">
        <v>0</v>
      </c>
      <c r="J24" s="286">
        <f t="shared" si="2"/>
        <v>84581.48</v>
      </c>
      <c r="K24" s="235">
        <f t="shared" si="3"/>
        <v>97.140673312512959</v>
      </c>
      <c r="L24" s="244" t="s">
        <v>76</v>
      </c>
      <c r="M24" s="244" t="s">
        <v>76</v>
      </c>
      <c r="N24" s="290">
        <f t="shared" si="5"/>
        <v>97.140673312512959</v>
      </c>
    </row>
    <row r="25" spans="1:15" s="21" customFormat="1" ht="32.25" hidden="1" customHeight="1" outlineLevel="1" x14ac:dyDescent="0.25">
      <c r="A25" s="215" t="s">
        <v>439</v>
      </c>
      <c r="B25" s="274" t="s">
        <v>601</v>
      </c>
      <c r="C25" s="245">
        <v>193.15600000000001</v>
      </c>
      <c r="D25" s="117">
        <v>2293.0699999999997</v>
      </c>
      <c r="E25" s="117">
        <v>0</v>
      </c>
      <c r="F25" s="286">
        <f t="shared" si="1"/>
        <v>2486.2259999999997</v>
      </c>
      <c r="G25" s="217">
        <v>72.400000000000006</v>
      </c>
      <c r="H25" s="217">
        <v>0</v>
      </c>
      <c r="I25" s="117">
        <v>0</v>
      </c>
      <c r="J25" s="286">
        <f t="shared" si="2"/>
        <v>72.400000000000006</v>
      </c>
      <c r="K25" s="235">
        <f t="shared" si="3"/>
        <v>37.482656505622401</v>
      </c>
      <c r="L25" s="235">
        <f t="shared" si="3"/>
        <v>0</v>
      </c>
      <c r="M25" s="244" t="s">
        <v>76</v>
      </c>
      <c r="N25" s="296">
        <f t="shared" si="5"/>
        <v>2.9120441987172532</v>
      </c>
    </row>
    <row r="26" spans="1:15" s="138" customFormat="1" ht="31.5" collapsed="1" x14ac:dyDescent="0.25">
      <c r="A26" s="222" t="s">
        <v>57</v>
      </c>
      <c r="B26" s="275" t="s">
        <v>23</v>
      </c>
      <c r="C26" s="223">
        <v>84932.415000000008</v>
      </c>
      <c r="D26" s="224">
        <v>828358.42599999998</v>
      </c>
      <c r="E26" s="224">
        <v>0</v>
      </c>
      <c r="F26" s="286">
        <f t="shared" si="1"/>
        <v>913290.84100000001</v>
      </c>
      <c r="G26" s="225">
        <v>84167.553</v>
      </c>
      <c r="H26" s="224">
        <v>827205.08700000006</v>
      </c>
      <c r="I26" s="224">
        <v>0</v>
      </c>
      <c r="J26" s="286">
        <f t="shared" si="2"/>
        <v>911372.64</v>
      </c>
      <c r="K26" s="238">
        <f>G26/C26*100</f>
        <v>99.099446306807579</v>
      </c>
      <c r="L26" s="239">
        <f t="shared" si="4"/>
        <v>99.860768121165961</v>
      </c>
      <c r="M26" s="240" t="s">
        <v>76</v>
      </c>
      <c r="N26" s="290">
        <f>J26/F26*100</f>
        <v>99.789968221087193</v>
      </c>
    </row>
    <row r="27" spans="1:15" ht="31.5" hidden="1" outlineLevel="1" x14ac:dyDescent="0.25">
      <c r="A27" s="215" t="s">
        <v>440</v>
      </c>
      <c r="B27" s="274" t="s">
        <v>24</v>
      </c>
      <c r="C27" s="216">
        <v>600</v>
      </c>
      <c r="D27" s="116">
        <v>519283.3</v>
      </c>
      <c r="E27" s="116">
        <v>0</v>
      </c>
      <c r="F27" s="286">
        <f t="shared" si="1"/>
        <v>519883.3</v>
      </c>
      <c r="G27" s="228">
        <v>600</v>
      </c>
      <c r="H27" s="116">
        <v>519262.3</v>
      </c>
      <c r="I27" s="116">
        <v>0</v>
      </c>
      <c r="J27" s="286">
        <f t="shared" si="2"/>
        <v>519862.3</v>
      </c>
      <c r="K27" s="235">
        <f t="shared" si="3"/>
        <v>100</v>
      </c>
      <c r="L27" s="236">
        <f t="shared" si="4"/>
        <v>99.995955964692101</v>
      </c>
      <c r="M27" s="220" t="s">
        <v>76</v>
      </c>
      <c r="N27" s="290">
        <f t="shared" si="5"/>
        <v>99.995960631934139</v>
      </c>
    </row>
    <row r="28" spans="1:15" ht="31.5" hidden="1" outlineLevel="1" x14ac:dyDescent="0.25">
      <c r="A28" s="215" t="s">
        <v>441</v>
      </c>
      <c r="B28" s="274" t="s">
        <v>25</v>
      </c>
      <c r="C28" s="216">
        <v>13600.58</v>
      </c>
      <c r="D28" s="116">
        <v>0</v>
      </c>
      <c r="E28" s="116">
        <v>0</v>
      </c>
      <c r="F28" s="286">
        <f t="shared" si="1"/>
        <v>13600.58</v>
      </c>
      <c r="G28" s="228">
        <v>13436.004000000001</v>
      </c>
      <c r="H28" s="116">
        <v>0</v>
      </c>
      <c r="I28" s="116">
        <v>0</v>
      </c>
      <c r="J28" s="286">
        <f t="shared" si="2"/>
        <v>13436.004000000001</v>
      </c>
      <c r="K28" s="235">
        <f t="shared" si="3"/>
        <v>98.789933958698825</v>
      </c>
      <c r="L28" s="220" t="s">
        <v>76</v>
      </c>
      <c r="M28" s="220" t="s">
        <v>76</v>
      </c>
      <c r="N28" s="290">
        <f t="shared" si="5"/>
        <v>98.789933958698825</v>
      </c>
    </row>
    <row r="29" spans="1:15" ht="47.25" hidden="1" outlineLevel="1" x14ac:dyDescent="0.25">
      <c r="A29" s="215" t="s">
        <v>442</v>
      </c>
      <c r="B29" s="274" t="s">
        <v>26</v>
      </c>
      <c r="C29" s="216">
        <v>29412.914000000001</v>
      </c>
      <c r="D29" s="116">
        <v>281508.42599999998</v>
      </c>
      <c r="E29" s="116">
        <v>0</v>
      </c>
      <c r="F29" s="286">
        <f t="shared" si="1"/>
        <v>310921.33999999997</v>
      </c>
      <c r="G29" s="228">
        <v>29188.835999999999</v>
      </c>
      <c r="H29" s="116">
        <v>281038.25099999999</v>
      </c>
      <c r="I29" s="116">
        <v>0</v>
      </c>
      <c r="J29" s="286">
        <f t="shared" si="2"/>
        <v>310227.087</v>
      </c>
      <c r="K29" s="235">
        <f t="shared" si="3"/>
        <v>99.238164569481285</v>
      </c>
      <c r="L29" s="235">
        <f t="shared" si="3"/>
        <v>99.832980132537855</v>
      </c>
      <c r="M29" s="220" t="s">
        <v>76</v>
      </c>
      <c r="N29" s="290">
        <f>J29/F29*100</f>
        <v>99.776711048524362</v>
      </c>
    </row>
    <row r="30" spans="1:15" ht="31.5" hidden="1" outlineLevel="1" x14ac:dyDescent="0.25">
      <c r="A30" s="215" t="s">
        <v>443</v>
      </c>
      <c r="B30" s="274" t="s">
        <v>27</v>
      </c>
      <c r="C30" s="216">
        <v>41318.921000000002</v>
      </c>
      <c r="D30" s="116">
        <v>18600.7</v>
      </c>
      <c r="E30" s="116">
        <v>0</v>
      </c>
      <c r="F30" s="286">
        <f t="shared" si="1"/>
        <v>59919.620999999999</v>
      </c>
      <c r="G30" s="228">
        <v>40942.713000000003</v>
      </c>
      <c r="H30" s="116">
        <v>17938.536</v>
      </c>
      <c r="I30" s="116">
        <v>0</v>
      </c>
      <c r="J30" s="286">
        <f t="shared" si="2"/>
        <v>58881.249000000003</v>
      </c>
      <c r="K30" s="235">
        <f t="shared" si="3"/>
        <v>99.089501877360249</v>
      </c>
      <c r="L30" s="236">
        <f t="shared" si="4"/>
        <v>96.440112468885573</v>
      </c>
      <c r="M30" s="220" t="s">
        <v>76</v>
      </c>
      <c r="N30" s="290">
        <f t="shared" si="5"/>
        <v>98.267058464872463</v>
      </c>
    </row>
    <row r="31" spans="1:15" s="139" customFormat="1" ht="63" collapsed="1" x14ac:dyDescent="0.25">
      <c r="A31" s="208" t="s">
        <v>59</v>
      </c>
      <c r="B31" s="275" t="s">
        <v>28</v>
      </c>
      <c r="C31" s="230">
        <v>107769.48</v>
      </c>
      <c r="D31" s="231">
        <v>2928519.2</v>
      </c>
      <c r="E31" s="231">
        <v>0</v>
      </c>
      <c r="F31" s="286">
        <f t="shared" si="1"/>
        <v>3036288.68</v>
      </c>
      <c r="G31" s="233">
        <v>107327.07999999999</v>
      </c>
      <c r="H31" s="231">
        <v>2928519.18</v>
      </c>
      <c r="I31" s="231">
        <v>0</v>
      </c>
      <c r="J31" s="286">
        <f t="shared" si="2"/>
        <v>3035846.2600000002</v>
      </c>
      <c r="K31" s="234">
        <f t="shared" si="3"/>
        <v>99.589494168478865</v>
      </c>
      <c r="L31" s="246">
        <f t="shared" si="4"/>
        <v>99.999999317060997</v>
      </c>
      <c r="M31" s="214" t="s">
        <v>76</v>
      </c>
      <c r="N31" s="290">
        <f>J31/F31*100</f>
        <v>99.985428921732179</v>
      </c>
    </row>
    <row r="32" spans="1:15" s="2" customFormat="1" ht="15.75" hidden="1" outlineLevel="1" collapsed="1" x14ac:dyDescent="0.25">
      <c r="A32" s="215" t="s">
        <v>444</v>
      </c>
      <c r="B32" s="275" t="s">
        <v>345</v>
      </c>
      <c r="C32" s="247">
        <v>71196.759999999995</v>
      </c>
      <c r="D32" s="248">
        <v>2928519.2</v>
      </c>
      <c r="E32" s="248">
        <f>E33+E34+E35+E36+E37+E38+E39+E40+E41</f>
        <v>0</v>
      </c>
      <c r="F32" s="286">
        <f>SUM(C32:E32)</f>
        <v>2999715.96</v>
      </c>
      <c r="G32" s="249">
        <v>71196.759999999995</v>
      </c>
      <c r="H32" s="248">
        <v>2928519.18</v>
      </c>
      <c r="I32" s="248">
        <f>I33+I34+I35+I36+I37+I38+I39+I40+I41</f>
        <v>0</v>
      </c>
      <c r="J32" s="286">
        <f t="shared" si="2"/>
        <v>2999715.94</v>
      </c>
      <c r="K32" s="250">
        <f t="shared" si="3"/>
        <v>100</v>
      </c>
      <c r="L32" s="251">
        <f t="shared" si="4"/>
        <v>99.999999317060997</v>
      </c>
      <c r="M32" s="241" t="s">
        <v>76</v>
      </c>
      <c r="N32" s="290">
        <f>J32/F32*100</f>
        <v>99.99999933327021</v>
      </c>
    </row>
    <row r="33" spans="1:14" ht="45" hidden="1" customHeight="1" outlineLevel="2" x14ac:dyDescent="0.25">
      <c r="A33" s="215" t="s">
        <v>445</v>
      </c>
      <c r="B33" s="276" t="s">
        <v>632</v>
      </c>
      <c r="C33" s="216">
        <v>0</v>
      </c>
      <c r="D33" s="116">
        <v>1249766.3999999999</v>
      </c>
      <c r="E33" s="116">
        <v>0</v>
      </c>
      <c r="F33" s="286">
        <f t="shared" si="1"/>
        <v>1249766.3999999999</v>
      </c>
      <c r="G33" s="228">
        <v>0</v>
      </c>
      <c r="H33" s="116">
        <v>1249766.3999999999</v>
      </c>
      <c r="I33" s="116">
        <v>0</v>
      </c>
      <c r="J33" s="286">
        <f t="shared" si="2"/>
        <v>1249766.3999999999</v>
      </c>
      <c r="K33" s="250">
        <v>0</v>
      </c>
      <c r="L33" s="250">
        <f t="shared" si="3"/>
        <v>100</v>
      </c>
      <c r="M33" s="220" t="s">
        <v>76</v>
      </c>
      <c r="N33" s="290">
        <f>J33/F33*100</f>
        <v>100</v>
      </c>
    </row>
    <row r="34" spans="1:14" ht="31.5" hidden="1" outlineLevel="2" x14ac:dyDescent="0.25">
      <c r="A34" s="215" t="s">
        <v>446</v>
      </c>
      <c r="B34" s="276" t="s">
        <v>633</v>
      </c>
      <c r="C34" s="216">
        <v>0</v>
      </c>
      <c r="D34" s="116">
        <v>1297673.1000000001</v>
      </c>
      <c r="E34" s="116">
        <v>0</v>
      </c>
      <c r="F34" s="286">
        <f t="shared" si="1"/>
        <v>1297673.1000000001</v>
      </c>
      <c r="G34" s="228">
        <v>0</v>
      </c>
      <c r="H34" s="116">
        <v>1297673.08</v>
      </c>
      <c r="I34" s="116">
        <v>0</v>
      </c>
      <c r="J34" s="286">
        <f t="shared" si="2"/>
        <v>1297673.08</v>
      </c>
      <c r="K34" s="235">
        <v>0</v>
      </c>
      <c r="L34" s="235">
        <f t="shared" si="3"/>
        <v>99.9999984587798</v>
      </c>
      <c r="M34" s="236" t="s">
        <v>76</v>
      </c>
      <c r="N34" s="290">
        <f>J34/F34*100</f>
        <v>99.9999984587798</v>
      </c>
    </row>
    <row r="35" spans="1:14" ht="95.25" hidden="1" customHeight="1" outlineLevel="2" x14ac:dyDescent="0.25">
      <c r="A35" s="215" t="s">
        <v>447</v>
      </c>
      <c r="B35" s="276" t="s">
        <v>634</v>
      </c>
      <c r="C35" s="216">
        <v>0</v>
      </c>
      <c r="D35" s="116">
        <v>381079.7</v>
      </c>
      <c r="E35" s="116">
        <v>0</v>
      </c>
      <c r="F35" s="286">
        <f t="shared" si="1"/>
        <v>381079.7</v>
      </c>
      <c r="G35" s="228">
        <v>0</v>
      </c>
      <c r="H35" s="116">
        <v>381079.7</v>
      </c>
      <c r="I35" s="116">
        <v>0</v>
      </c>
      <c r="J35" s="286">
        <f t="shared" si="2"/>
        <v>381079.7</v>
      </c>
      <c r="K35" s="235">
        <v>0</v>
      </c>
      <c r="L35" s="235">
        <f t="shared" si="3"/>
        <v>100</v>
      </c>
      <c r="M35" s="236" t="s">
        <v>76</v>
      </c>
      <c r="N35" s="290">
        <f t="shared" si="5"/>
        <v>100</v>
      </c>
    </row>
    <row r="36" spans="1:14" ht="110.25" hidden="1" outlineLevel="2" x14ac:dyDescent="0.25">
      <c r="A36" s="215" t="s">
        <v>448</v>
      </c>
      <c r="B36" s="276" t="s">
        <v>635</v>
      </c>
      <c r="C36" s="216">
        <v>0</v>
      </c>
      <c r="D36" s="116">
        <v>0</v>
      </c>
      <c r="E36" s="116">
        <v>0</v>
      </c>
      <c r="F36" s="286">
        <f t="shared" si="1"/>
        <v>0</v>
      </c>
      <c r="G36" s="228">
        <v>0</v>
      </c>
      <c r="H36" s="116">
        <v>0</v>
      </c>
      <c r="I36" s="116">
        <v>0</v>
      </c>
      <c r="J36" s="286">
        <f t="shared" si="2"/>
        <v>0</v>
      </c>
      <c r="K36" s="235">
        <v>0</v>
      </c>
      <c r="L36" s="236" t="s">
        <v>76</v>
      </c>
      <c r="M36" s="236" t="s">
        <v>76</v>
      </c>
      <c r="N36" s="290">
        <v>0</v>
      </c>
    </row>
    <row r="37" spans="1:14" ht="47.25" hidden="1" outlineLevel="2" x14ac:dyDescent="0.25">
      <c r="A37" s="215" t="s">
        <v>449</v>
      </c>
      <c r="B37" s="276" t="s">
        <v>636</v>
      </c>
      <c r="C37" s="216">
        <v>7984.99</v>
      </c>
      <c r="D37" s="116">
        <v>0</v>
      </c>
      <c r="E37" s="116">
        <v>0</v>
      </c>
      <c r="F37" s="286">
        <f t="shared" si="1"/>
        <v>7984.99</v>
      </c>
      <c r="G37" s="228">
        <v>7984.99</v>
      </c>
      <c r="H37" s="116">
        <v>0</v>
      </c>
      <c r="I37" s="116">
        <v>0</v>
      </c>
      <c r="J37" s="286">
        <f t="shared" si="2"/>
        <v>7984.99</v>
      </c>
      <c r="K37" s="235">
        <f t="shared" si="3"/>
        <v>100</v>
      </c>
      <c r="L37" s="236" t="s">
        <v>76</v>
      </c>
      <c r="M37" s="236" t="s">
        <v>76</v>
      </c>
      <c r="N37" s="290">
        <f t="shared" si="5"/>
        <v>100</v>
      </c>
    </row>
    <row r="38" spans="1:14" ht="70.5" hidden="1" customHeight="1" outlineLevel="2" x14ac:dyDescent="0.25">
      <c r="A38" s="215" t="s">
        <v>450</v>
      </c>
      <c r="B38" s="276" t="s">
        <v>637</v>
      </c>
      <c r="C38" s="216">
        <v>0</v>
      </c>
      <c r="D38" s="116">
        <v>47830.22</v>
      </c>
      <c r="E38" s="116">
        <v>0</v>
      </c>
      <c r="F38" s="286">
        <f t="shared" si="1"/>
        <v>47830.22</v>
      </c>
      <c r="G38" s="228">
        <v>0</v>
      </c>
      <c r="H38" s="116">
        <v>47830.22</v>
      </c>
      <c r="I38" s="116">
        <v>0</v>
      </c>
      <c r="J38" s="286">
        <f t="shared" si="2"/>
        <v>47830.22</v>
      </c>
      <c r="K38" s="235">
        <v>0</v>
      </c>
      <c r="L38" s="235">
        <f t="shared" si="3"/>
        <v>100</v>
      </c>
      <c r="M38" s="220" t="s">
        <v>76</v>
      </c>
      <c r="N38" s="290">
        <f t="shared" si="5"/>
        <v>100</v>
      </c>
    </row>
    <row r="39" spans="1:14" ht="78.75" hidden="1" customHeight="1" outlineLevel="2" x14ac:dyDescent="0.25">
      <c r="A39" s="215" t="s">
        <v>451</v>
      </c>
      <c r="B39" s="276" t="s">
        <v>638</v>
      </c>
      <c r="C39" s="216">
        <v>0</v>
      </c>
      <c r="D39" s="116">
        <v>7746.7</v>
      </c>
      <c r="E39" s="116">
        <v>0</v>
      </c>
      <c r="F39" s="286">
        <f t="shared" si="1"/>
        <v>7746.7</v>
      </c>
      <c r="G39" s="228">
        <v>0</v>
      </c>
      <c r="H39" s="116">
        <v>7746.7</v>
      </c>
      <c r="I39" s="116">
        <v>0</v>
      </c>
      <c r="J39" s="286">
        <f t="shared" si="2"/>
        <v>7746.7</v>
      </c>
      <c r="K39" s="235">
        <v>0</v>
      </c>
      <c r="L39" s="235">
        <f t="shared" si="3"/>
        <v>100</v>
      </c>
      <c r="M39" s="235" t="s">
        <v>76</v>
      </c>
      <c r="N39" s="290">
        <f t="shared" si="5"/>
        <v>100</v>
      </c>
    </row>
    <row r="40" spans="1:14" ht="110.25" hidden="1" customHeight="1" outlineLevel="2" x14ac:dyDescent="0.25">
      <c r="A40" s="215" t="s">
        <v>452</v>
      </c>
      <c r="B40" s="276" t="s">
        <v>639</v>
      </c>
      <c r="C40" s="216">
        <v>0</v>
      </c>
      <c r="D40" s="116">
        <v>94.1</v>
      </c>
      <c r="E40" s="116">
        <v>0</v>
      </c>
      <c r="F40" s="286">
        <f t="shared" si="1"/>
        <v>94.1</v>
      </c>
      <c r="G40" s="228">
        <v>0</v>
      </c>
      <c r="H40" s="116">
        <v>94.1</v>
      </c>
      <c r="I40" s="116">
        <v>0</v>
      </c>
      <c r="J40" s="286">
        <f t="shared" si="2"/>
        <v>94.1</v>
      </c>
      <c r="K40" s="235">
        <v>0</v>
      </c>
      <c r="L40" s="236">
        <f t="shared" si="4"/>
        <v>100</v>
      </c>
      <c r="M40" s="220" t="s">
        <v>76</v>
      </c>
      <c r="N40" s="290">
        <f t="shared" si="5"/>
        <v>100</v>
      </c>
    </row>
    <row r="41" spans="1:14" ht="63" hidden="1" outlineLevel="2" x14ac:dyDescent="0.25">
      <c r="A41" s="215" t="s">
        <v>453</v>
      </c>
      <c r="B41" s="276" t="s">
        <v>640</v>
      </c>
      <c r="C41" s="216">
        <v>0</v>
      </c>
      <c r="D41" s="252">
        <v>7540.75</v>
      </c>
      <c r="E41" s="116">
        <v>0</v>
      </c>
      <c r="F41" s="286">
        <f t="shared" si="1"/>
        <v>7540.75</v>
      </c>
      <c r="G41" s="228">
        <v>0</v>
      </c>
      <c r="H41" s="116">
        <v>7540.75</v>
      </c>
      <c r="I41" s="116">
        <v>0</v>
      </c>
      <c r="J41" s="286">
        <f t="shared" si="2"/>
        <v>7540.75</v>
      </c>
      <c r="K41" s="235">
        <v>0</v>
      </c>
      <c r="L41" s="235">
        <f t="shared" si="3"/>
        <v>100</v>
      </c>
      <c r="M41" s="235" t="s">
        <v>76</v>
      </c>
      <c r="N41" s="290">
        <f t="shared" si="5"/>
        <v>100</v>
      </c>
    </row>
    <row r="42" spans="1:14" ht="47.25" hidden="1" outlineLevel="1" x14ac:dyDescent="0.25">
      <c r="A42" s="215" t="s">
        <v>454</v>
      </c>
      <c r="B42" s="274" t="s">
        <v>29</v>
      </c>
      <c r="C42" s="216">
        <v>15640.48</v>
      </c>
      <c r="D42" s="116">
        <v>0</v>
      </c>
      <c r="E42" s="116">
        <v>0</v>
      </c>
      <c r="F42" s="286">
        <f t="shared" si="1"/>
        <v>15640.48</v>
      </c>
      <c r="G42" s="228">
        <v>15546.38</v>
      </c>
      <c r="H42" s="116">
        <v>0</v>
      </c>
      <c r="I42" s="116">
        <v>0</v>
      </c>
      <c r="J42" s="286">
        <f t="shared" si="2"/>
        <v>15546.38</v>
      </c>
      <c r="K42" s="235">
        <f t="shared" si="3"/>
        <v>99.398356060683554</v>
      </c>
      <c r="L42" s="236" t="s">
        <v>76</v>
      </c>
      <c r="M42" s="220" t="s">
        <v>76</v>
      </c>
      <c r="N42" s="290">
        <f t="shared" si="5"/>
        <v>99.398356060683554</v>
      </c>
    </row>
    <row r="43" spans="1:14" ht="31.5" hidden="1" outlineLevel="1" x14ac:dyDescent="0.25">
      <c r="A43" s="215" t="s">
        <v>455</v>
      </c>
      <c r="B43" s="274" t="s">
        <v>579</v>
      </c>
      <c r="C43" s="216">
        <v>20932.240000000002</v>
      </c>
      <c r="D43" s="116">
        <v>0</v>
      </c>
      <c r="E43" s="116">
        <v>0</v>
      </c>
      <c r="F43" s="286">
        <f t="shared" si="1"/>
        <v>20932.240000000002</v>
      </c>
      <c r="G43" s="228">
        <v>20583.939999999999</v>
      </c>
      <c r="H43" s="116">
        <v>0</v>
      </c>
      <c r="I43" s="116">
        <v>0</v>
      </c>
      <c r="J43" s="286">
        <f t="shared" si="2"/>
        <v>20583.939999999999</v>
      </c>
      <c r="K43" s="235">
        <f t="shared" si="3"/>
        <v>98.336059590373495</v>
      </c>
      <c r="L43" s="236" t="s">
        <v>76</v>
      </c>
      <c r="M43" s="220" t="s">
        <v>76</v>
      </c>
      <c r="N43" s="290">
        <f t="shared" si="5"/>
        <v>98.336059590373495</v>
      </c>
    </row>
    <row r="44" spans="1:14" s="138" customFormat="1" ht="31.5" collapsed="1" x14ac:dyDescent="0.25">
      <c r="A44" s="222" t="s">
        <v>60</v>
      </c>
      <c r="B44" s="275" t="s">
        <v>30</v>
      </c>
      <c r="C44" s="223">
        <v>123318.68556</v>
      </c>
      <c r="D44" s="253">
        <v>15529.107</v>
      </c>
      <c r="E44" s="253">
        <v>0</v>
      </c>
      <c r="F44" s="286">
        <f t="shared" si="1"/>
        <v>138847.79256</v>
      </c>
      <c r="G44" s="254">
        <v>121475.86026999999</v>
      </c>
      <c r="H44" s="253">
        <v>15529.107</v>
      </c>
      <c r="I44" s="253">
        <v>0</v>
      </c>
      <c r="J44" s="286">
        <f t="shared" si="2"/>
        <v>137004.96726999999</v>
      </c>
      <c r="K44" s="226">
        <f t="shared" si="3"/>
        <v>98.505639853659162</v>
      </c>
      <c r="L44" s="227">
        <f t="shared" si="4"/>
        <v>100</v>
      </c>
      <c r="M44" s="240" t="s">
        <v>76</v>
      </c>
      <c r="N44" s="288">
        <f t="shared" si="5"/>
        <v>98.672773073289093</v>
      </c>
    </row>
    <row r="45" spans="1:14" ht="31.5" hidden="1" outlineLevel="1" x14ac:dyDescent="0.25">
      <c r="A45" s="215" t="s">
        <v>456</v>
      </c>
      <c r="B45" s="274" t="s">
        <v>31</v>
      </c>
      <c r="C45" s="216">
        <v>600</v>
      </c>
      <c r="D45" s="116">
        <v>0</v>
      </c>
      <c r="E45" s="116">
        <v>0</v>
      </c>
      <c r="F45" s="286">
        <f t="shared" si="1"/>
        <v>600</v>
      </c>
      <c r="G45" s="228">
        <v>596</v>
      </c>
      <c r="H45" s="116">
        <v>0</v>
      </c>
      <c r="I45" s="116">
        <v>0</v>
      </c>
      <c r="J45" s="286">
        <f t="shared" si="2"/>
        <v>596</v>
      </c>
      <c r="K45" s="235">
        <f t="shared" si="3"/>
        <v>99.333333333333329</v>
      </c>
      <c r="L45" s="227" t="e">
        <f t="shared" si="4"/>
        <v>#DIV/0!</v>
      </c>
      <c r="M45" s="241" t="s">
        <v>76</v>
      </c>
      <c r="N45" s="290">
        <f t="shared" si="5"/>
        <v>99.333333333333329</v>
      </c>
    </row>
    <row r="46" spans="1:14" ht="47.25" hidden="1" outlineLevel="1" x14ac:dyDescent="0.25">
      <c r="A46" s="215" t="s">
        <v>458</v>
      </c>
      <c r="B46" s="274" t="s">
        <v>32</v>
      </c>
      <c r="C46" s="216">
        <v>121218.68556</v>
      </c>
      <c r="D46" s="116">
        <v>15529.107</v>
      </c>
      <c r="E46" s="116">
        <v>0</v>
      </c>
      <c r="F46" s="286">
        <f t="shared" si="1"/>
        <v>136747.79256</v>
      </c>
      <c r="G46" s="228">
        <v>119601.53386</v>
      </c>
      <c r="H46" s="116">
        <v>15529.107</v>
      </c>
      <c r="I46" s="116">
        <v>0</v>
      </c>
      <c r="J46" s="286">
        <f t="shared" si="2"/>
        <v>135130.64085999998</v>
      </c>
      <c r="K46" s="235">
        <f t="shared" si="3"/>
        <v>98.665922095649563</v>
      </c>
      <c r="L46" s="227">
        <f t="shared" si="4"/>
        <v>100</v>
      </c>
      <c r="M46" s="241" t="s">
        <v>76</v>
      </c>
      <c r="N46" s="290">
        <f t="shared" si="5"/>
        <v>98.817420252476495</v>
      </c>
    </row>
    <row r="47" spans="1:14" ht="15.75" hidden="1" outlineLevel="1" x14ac:dyDescent="0.25">
      <c r="A47" s="215" t="s">
        <v>457</v>
      </c>
      <c r="B47" s="274" t="s">
        <v>33</v>
      </c>
      <c r="C47" s="216">
        <v>1500</v>
      </c>
      <c r="D47" s="116">
        <v>0</v>
      </c>
      <c r="E47" s="116">
        <v>0</v>
      </c>
      <c r="F47" s="286">
        <f t="shared" si="1"/>
        <v>1500</v>
      </c>
      <c r="G47" s="228">
        <v>1278.3264099999999</v>
      </c>
      <c r="H47" s="116">
        <v>0</v>
      </c>
      <c r="I47" s="116"/>
      <c r="J47" s="286">
        <f t="shared" si="2"/>
        <v>1278.3264099999999</v>
      </c>
      <c r="K47" s="235">
        <f t="shared" si="3"/>
        <v>85.221760666666654</v>
      </c>
      <c r="L47" s="227" t="e">
        <f t="shared" si="4"/>
        <v>#DIV/0!</v>
      </c>
      <c r="M47" s="241" t="s">
        <v>76</v>
      </c>
      <c r="N47" s="290">
        <f t="shared" si="5"/>
        <v>85.221760666666654</v>
      </c>
    </row>
    <row r="48" spans="1:14" s="139" customFormat="1" ht="31.5" x14ac:dyDescent="0.25">
      <c r="A48" s="208" t="s">
        <v>61</v>
      </c>
      <c r="B48" s="275" t="s">
        <v>34</v>
      </c>
      <c r="C48" s="230">
        <v>4701.7870000000003</v>
      </c>
      <c r="D48" s="231">
        <v>1800</v>
      </c>
      <c r="E48" s="231">
        <v>0</v>
      </c>
      <c r="F48" s="286">
        <f t="shared" si="1"/>
        <v>6501.7870000000003</v>
      </c>
      <c r="G48" s="233">
        <v>2849.0050000000001</v>
      </c>
      <c r="H48" s="231">
        <v>1800</v>
      </c>
      <c r="I48" s="231">
        <v>0</v>
      </c>
      <c r="J48" s="286">
        <f t="shared" si="2"/>
        <v>4649.0050000000001</v>
      </c>
      <c r="K48" s="234">
        <f t="shared" si="3"/>
        <v>60.594089013390018</v>
      </c>
      <c r="L48" s="227">
        <f t="shared" si="4"/>
        <v>100</v>
      </c>
      <c r="M48" s="214" t="s">
        <v>76</v>
      </c>
      <c r="N48" s="290">
        <f t="shared" si="5"/>
        <v>71.503495885054363</v>
      </c>
    </row>
    <row r="49" spans="1:14" s="138" customFormat="1" ht="31.5" collapsed="1" x14ac:dyDescent="0.25">
      <c r="A49" s="222" t="s">
        <v>62</v>
      </c>
      <c r="B49" s="275" t="s">
        <v>35</v>
      </c>
      <c r="C49" s="223">
        <v>14000</v>
      </c>
      <c r="D49" s="224">
        <v>3534.5</v>
      </c>
      <c r="E49" s="224">
        <v>0</v>
      </c>
      <c r="F49" s="286">
        <f t="shared" si="1"/>
        <v>17534.5</v>
      </c>
      <c r="G49" s="225">
        <v>13922.9</v>
      </c>
      <c r="H49" s="224">
        <v>1788.13</v>
      </c>
      <c r="I49" s="224">
        <v>0</v>
      </c>
      <c r="J49" s="286">
        <f t="shared" si="2"/>
        <v>15711.029999999999</v>
      </c>
      <c r="K49" s="238">
        <f t="shared" si="3"/>
        <v>99.449285714285708</v>
      </c>
      <c r="L49" s="239">
        <f t="shared" si="4"/>
        <v>50.590748337812983</v>
      </c>
      <c r="M49" s="240" t="s">
        <v>76</v>
      </c>
      <c r="N49" s="290">
        <f t="shared" si="5"/>
        <v>89.600672959023626</v>
      </c>
    </row>
    <row r="50" spans="1:14" ht="68.25" hidden="1" customHeight="1" outlineLevel="1" x14ac:dyDescent="0.25">
      <c r="A50" s="215" t="s">
        <v>459</v>
      </c>
      <c r="B50" s="276" t="s">
        <v>571</v>
      </c>
      <c r="C50" s="216">
        <v>0</v>
      </c>
      <c r="D50" s="116">
        <v>1500</v>
      </c>
      <c r="E50" s="116">
        <v>0</v>
      </c>
      <c r="F50" s="286">
        <f t="shared" si="1"/>
        <v>1500</v>
      </c>
      <c r="G50" s="228">
        <v>0</v>
      </c>
      <c r="H50" s="116">
        <v>0</v>
      </c>
      <c r="I50" s="116">
        <v>0</v>
      </c>
      <c r="J50" s="286">
        <f t="shared" si="2"/>
        <v>0</v>
      </c>
      <c r="K50" s="221" t="s">
        <v>76</v>
      </c>
      <c r="L50" s="236">
        <f t="shared" si="4"/>
        <v>0</v>
      </c>
      <c r="M50" s="220" t="s">
        <v>76</v>
      </c>
      <c r="N50" s="290">
        <f t="shared" si="5"/>
        <v>0</v>
      </c>
    </row>
    <row r="51" spans="1:14" ht="15.75" hidden="1" outlineLevel="1" x14ac:dyDescent="0.25">
      <c r="A51" s="215" t="s">
        <v>460</v>
      </c>
      <c r="B51" s="274" t="s">
        <v>36</v>
      </c>
      <c r="C51" s="216">
        <v>6500</v>
      </c>
      <c r="D51" s="116">
        <v>0</v>
      </c>
      <c r="E51" s="116">
        <v>0</v>
      </c>
      <c r="F51" s="286">
        <f t="shared" si="1"/>
        <v>6500</v>
      </c>
      <c r="G51" s="228">
        <v>6500</v>
      </c>
      <c r="H51" s="116">
        <v>0</v>
      </c>
      <c r="I51" s="116">
        <v>0</v>
      </c>
      <c r="J51" s="286">
        <f t="shared" si="2"/>
        <v>6500</v>
      </c>
      <c r="K51" s="235">
        <f t="shared" si="3"/>
        <v>100</v>
      </c>
      <c r="L51" s="220" t="s">
        <v>76</v>
      </c>
      <c r="M51" s="220" t="s">
        <v>76</v>
      </c>
      <c r="N51" s="290">
        <f t="shared" si="5"/>
        <v>100</v>
      </c>
    </row>
    <row r="52" spans="1:14" ht="48" hidden="1" customHeight="1" outlineLevel="1" x14ac:dyDescent="0.25">
      <c r="A52" s="215" t="s">
        <v>461</v>
      </c>
      <c r="B52" s="274" t="s">
        <v>37</v>
      </c>
      <c r="C52" s="216">
        <v>7500</v>
      </c>
      <c r="D52" s="116">
        <v>0</v>
      </c>
      <c r="E52" s="116">
        <v>0</v>
      </c>
      <c r="F52" s="286">
        <f t="shared" si="1"/>
        <v>7500</v>
      </c>
      <c r="G52" s="228">
        <v>7422.9</v>
      </c>
      <c r="H52" s="116">
        <v>0</v>
      </c>
      <c r="I52" s="116">
        <v>0</v>
      </c>
      <c r="J52" s="286">
        <f t="shared" si="2"/>
        <v>7422.9</v>
      </c>
      <c r="K52" s="235">
        <f t="shared" si="3"/>
        <v>98.971999999999994</v>
      </c>
      <c r="L52" s="220" t="s">
        <v>76</v>
      </c>
      <c r="M52" s="220" t="s">
        <v>76</v>
      </c>
      <c r="N52" s="290">
        <f t="shared" si="5"/>
        <v>98.971999999999994</v>
      </c>
    </row>
    <row r="53" spans="1:14" ht="31.5" hidden="1" outlineLevel="1" x14ac:dyDescent="0.25">
      <c r="A53" s="215" t="s">
        <v>462</v>
      </c>
      <c r="B53" s="274" t="s">
        <v>38</v>
      </c>
      <c r="C53" s="216">
        <v>0</v>
      </c>
      <c r="D53" s="116">
        <v>2034.5</v>
      </c>
      <c r="E53" s="116">
        <v>0</v>
      </c>
      <c r="F53" s="286">
        <f t="shared" si="1"/>
        <v>2034.5</v>
      </c>
      <c r="G53" s="228">
        <v>0</v>
      </c>
      <c r="H53" s="116">
        <v>1788.13</v>
      </c>
      <c r="I53" s="116">
        <v>0</v>
      </c>
      <c r="J53" s="286">
        <f t="shared" si="2"/>
        <v>1788.13</v>
      </c>
      <c r="K53" s="221" t="s">
        <v>76</v>
      </c>
      <c r="L53" s="236">
        <f t="shared" si="4"/>
        <v>87.890390759400347</v>
      </c>
      <c r="M53" s="220" t="s">
        <v>76</v>
      </c>
      <c r="N53" s="290">
        <f t="shared" si="5"/>
        <v>87.890390759400347</v>
      </c>
    </row>
    <row r="54" spans="1:14" s="139" customFormat="1" ht="63" collapsed="1" x14ac:dyDescent="0.25">
      <c r="A54" s="208" t="s">
        <v>63</v>
      </c>
      <c r="B54" s="275" t="s">
        <v>39</v>
      </c>
      <c r="C54" s="209">
        <f>36750.06+900</f>
        <v>37650.06</v>
      </c>
      <c r="D54" s="210">
        <v>162045.31</v>
      </c>
      <c r="E54" s="210">
        <v>0</v>
      </c>
      <c r="F54" s="297">
        <f t="shared" si="1"/>
        <v>199695.37</v>
      </c>
      <c r="G54" s="211">
        <f>36727.53+898.94</f>
        <v>37626.47</v>
      </c>
      <c r="H54" s="210">
        <v>151949.32</v>
      </c>
      <c r="I54" s="210">
        <v>0</v>
      </c>
      <c r="J54" s="286">
        <f t="shared" si="2"/>
        <v>189575.79</v>
      </c>
      <c r="K54" s="234">
        <f>G54/C54*100</f>
        <v>99.937344057353442</v>
      </c>
      <c r="L54" s="246">
        <f t="shared" si="4"/>
        <v>93.769649982464784</v>
      </c>
      <c r="M54" s="214" t="s">
        <v>76</v>
      </c>
      <c r="N54" s="290">
        <f t="shared" si="5"/>
        <v>94.932491424312943</v>
      </c>
    </row>
    <row r="55" spans="1:14" ht="78.75" hidden="1" outlineLevel="1" x14ac:dyDescent="0.25">
      <c r="A55" s="215" t="s">
        <v>463</v>
      </c>
      <c r="B55" s="274" t="s">
        <v>40</v>
      </c>
      <c r="C55" s="245">
        <v>36172.81</v>
      </c>
      <c r="D55" s="117">
        <v>143941.21</v>
      </c>
      <c r="E55" s="117">
        <v>0</v>
      </c>
      <c r="F55" s="286">
        <f t="shared" si="1"/>
        <v>180114.02</v>
      </c>
      <c r="G55" s="217">
        <v>36172.81</v>
      </c>
      <c r="H55" s="117">
        <v>134037.64000000001</v>
      </c>
      <c r="I55" s="117">
        <v>0</v>
      </c>
      <c r="J55" s="286">
        <f t="shared" si="2"/>
        <v>170210.45</v>
      </c>
      <c r="K55" s="218">
        <f t="shared" si="3"/>
        <v>100</v>
      </c>
      <c r="L55" s="219">
        <f t="shared" si="4"/>
        <v>93.119711860140697</v>
      </c>
      <c r="M55" s="220" t="s">
        <v>76</v>
      </c>
      <c r="N55" s="291">
        <f t="shared" si="5"/>
        <v>94.501499661159087</v>
      </c>
    </row>
    <row r="56" spans="1:14" ht="31.5" hidden="1" outlineLevel="1" x14ac:dyDescent="0.25">
      <c r="A56" s="215" t="s">
        <v>464</v>
      </c>
      <c r="B56" s="274" t="s">
        <v>10</v>
      </c>
      <c r="C56" s="216">
        <v>577.25</v>
      </c>
      <c r="D56" s="116">
        <v>18104.099999999999</v>
      </c>
      <c r="E56" s="117">
        <v>0</v>
      </c>
      <c r="F56" s="286">
        <f t="shared" si="1"/>
        <v>18681.349999999999</v>
      </c>
      <c r="G56" s="217">
        <v>554.72</v>
      </c>
      <c r="H56" s="117">
        <v>17911.68</v>
      </c>
      <c r="I56" s="117">
        <v>0</v>
      </c>
      <c r="J56" s="286">
        <f t="shared" si="2"/>
        <v>18466.400000000001</v>
      </c>
      <c r="K56" s="218">
        <f t="shared" si="3"/>
        <v>96.097011693373759</v>
      </c>
      <c r="L56" s="219">
        <f t="shared" si="4"/>
        <v>98.937146834142553</v>
      </c>
      <c r="M56" s="220" t="s">
        <v>76</v>
      </c>
      <c r="N56" s="291">
        <f t="shared" si="5"/>
        <v>98.84938722308614</v>
      </c>
    </row>
    <row r="57" spans="1:14" s="138" customFormat="1" ht="47.25" x14ac:dyDescent="0.25">
      <c r="A57" s="222" t="s">
        <v>64</v>
      </c>
      <c r="B57" s="275" t="s">
        <v>41</v>
      </c>
      <c r="C57" s="223">
        <v>25715.360000000001</v>
      </c>
      <c r="D57" s="224">
        <v>0</v>
      </c>
      <c r="E57" s="224">
        <v>0</v>
      </c>
      <c r="F57" s="286">
        <f t="shared" si="1"/>
        <v>25715.360000000001</v>
      </c>
      <c r="G57" s="225">
        <v>25007.07</v>
      </c>
      <c r="H57" s="224">
        <v>0</v>
      </c>
      <c r="I57" s="224">
        <v>0</v>
      </c>
      <c r="J57" s="286">
        <f t="shared" si="2"/>
        <v>25007.07</v>
      </c>
      <c r="K57" s="238">
        <f t="shared" si="3"/>
        <v>97.245653959345688</v>
      </c>
      <c r="L57" s="240" t="s">
        <v>76</v>
      </c>
      <c r="M57" s="240" t="s">
        <v>76</v>
      </c>
      <c r="N57" s="290">
        <f t="shared" si="5"/>
        <v>97.245653959345688</v>
      </c>
    </row>
    <row r="58" spans="1:14" s="139" customFormat="1" ht="31.5" collapsed="1" x14ac:dyDescent="0.25">
      <c r="A58" s="208" t="s">
        <v>65</v>
      </c>
      <c r="B58" s="275" t="s">
        <v>42</v>
      </c>
      <c r="C58" s="230">
        <v>9774.4</v>
      </c>
      <c r="D58" s="231">
        <v>38781.999999999993</v>
      </c>
      <c r="E58" s="231">
        <v>480.6</v>
      </c>
      <c r="F58" s="286">
        <f t="shared" si="1"/>
        <v>49036.999999999993</v>
      </c>
      <c r="G58" s="233">
        <v>9774.4</v>
      </c>
      <c r="H58" s="231">
        <v>38647.800000000003</v>
      </c>
      <c r="I58" s="231">
        <v>480.6</v>
      </c>
      <c r="J58" s="286">
        <f t="shared" si="2"/>
        <v>48902.8</v>
      </c>
      <c r="K58" s="234">
        <f t="shared" si="3"/>
        <v>100</v>
      </c>
      <c r="L58" s="246">
        <f t="shared" si="4"/>
        <v>99.653963178794314</v>
      </c>
      <c r="M58" s="246">
        <f t="shared" ref="M58" si="6">I58/E58*100</f>
        <v>100</v>
      </c>
      <c r="N58" s="290">
        <f t="shared" si="5"/>
        <v>99.726329098435897</v>
      </c>
    </row>
    <row r="59" spans="1:14" s="2" customFormat="1" ht="55.5" hidden="1" customHeight="1" outlineLevel="1" x14ac:dyDescent="0.25">
      <c r="A59" s="215" t="s">
        <v>465</v>
      </c>
      <c r="B59" s="277" t="s">
        <v>585</v>
      </c>
      <c r="C59" s="216">
        <v>0</v>
      </c>
      <c r="D59" s="116">
        <v>36085.199999999997</v>
      </c>
      <c r="E59" s="116">
        <v>0</v>
      </c>
      <c r="F59" s="286">
        <f t="shared" si="1"/>
        <v>36085.199999999997</v>
      </c>
      <c r="G59" s="228">
        <v>0</v>
      </c>
      <c r="H59" s="116">
        <v>35958.5</v>
      </c>
      <c r="I59" s="116">
        <v>0</v>
      </c>
      <c r="J59" s="286">
        <f t="shared" si="2"/>
        <v>35958.5</v>
      </c>
      <c r="K59" s="221" t="s">
        <v>76</v>
      </c>
      <c r="L59" s="236">
        <f>H59/D59*100</f>
        <v>99.648886524115156</v>
      </c>
      <c r="M59" s="220" t="s">
        <v>76</v>
      </c>
      <c r="N59" s="292">
        <f t="shared" si="5"/>
        <v>99.648886524115156</v>
      </c>
    </row>
    <row r="60" spans="1:14" s="2" customFormat="1" ht="63" hidden="1" outlineLevel="1" x14ac:dyDescent="0.25">
      <c r="A60" s="215" t="s">
        <v>466</v>
      </c>
      <c r="B60" s="274" t="s">
        <v>538</v>
      </c>
      <c r="C60" s="216">
        <v>0</v>
      </c>
      <c r="D60" s="116">
        <v>1242.9000000000001</v>
      </c>
      <c r="E60" s="116">
        <v>0</v>
      </c>
      <c r="F60" s="286">
        <f t="shared" si="1"/>
        <v>1242.9000000000001</v>
      </c>
      <c r="G60" s="228">
        <v>0</v>
      </c>
      <c r="H60" s="116">
        <v>1238.0999999999999</v>
      </c>
      <c r="I60" s="116">
        <v>0</v>
      </c>
      <c r="J60" s="286">
        <f t="shared" si="2"/>
        <v>1238.0999999999999</v>
      </c>
      <c r="K60" s="221" t="s">
        <v>76</v>
      </c>
      <c r="L60" s="236">
        <f>H60/D60*100</f>
        <v>99.613806420468237</v>
      </c>
      <c r="M60" s="220" t="s">
        <v>76</v>
      </c>
      <c r="N60" s="292">
        <f t="shared" si="5"/>
        <v>99.613806420468237</v>
      </c>
    </row>
    <row r="61" spans="1:14" s="21" customFormat="1" ht="31.5" hidden="1" outlineLevel="1" x14ac:dyDescent="0.25">
      <c r="A61" s="215" t="s">
        <v>467</v>
      </c>
      <c r="B61" s="274" t="s">
        <v>43</v>
      </c>
      <c r="C61" s="216">
        <v>8774.4</v>
      </c>
      <c r="D61" s="116">
        <v>0</v>
      </c>
      <c r="E61" s="116">
        <v>0</v>
      </c>
      <c r="F61" s="286">
        <f t="shared" si="1"/>
        <v>8774.4</v>
      </c>
      <c r="G61" s="228">
        <v>8774.4</v>
      </c>
      <c r="H61" s="116">
        <v>0</v>
      </c>
      <c r="I61" s="116">
        <v>0</v>
      </c>
      <c r="J61" s="286">
        <f t="shared" si="2"/>
        <v>8774.4</v>
      </c>
      <c r="K61" s="235">
        <f t="shared" si="3"/>
        <v>100</v>
      </c>
      <c r="L61" s="220" t="s">
        <v>76</v>
      </c>
      <c r="M61" s="220" t="s">
        <v>76</v>
      </c>
      <c r="N61" s="293">
        <f t="shared" si="5"/>
        <v>100</v>
      </c>
    </row>
    <row r="62" spans="1:14" s="21" customFormat="1" ht="47.25" hidden="1" outlineLevel="1" x14ac:dyDescent="0.25">
      <c r="A62" s="215" t="s">
        <v>467</v>
      </c>
      <c r="B62" s="274" t="s">
        <v>44</v>
      </c>
      <c r="C62" s="216">
        <v>0</v>
      </c>
      <c r="D62" s="116">
        <v>0</v>
      </c>
      <c r="E62" s="116">
        <v>0</v>
      </c>
      <c r="F62" s="286">
        <f t="shared" si="1"/>
        <v>0</v>
      </c>
      <c r="G62" s="228">
        <v>0</v>
      </c>
      <c r="H62" s="116">
        <v>0</v>
      </c>
      <c r="I62" s="116">
        <v>0</v>
      </c>
      <c r="J62" s="286">
        <f t="shared" si="2"/>
        <v>0</v>
      </c>
      <c r="K62" s="221" t="s">
        <v>76</v>
      </c>
      <c r="L62" s="221" t="s">
        <v>76</v>
      </c>
      <c r="M62" s="221" t="s">
        <v>76</v>
      </c>
      <c r="N62" s="294" t="s">
        <v>76</v>
      </c>
    </row>
    <row r="63" spans="1:14" s="21" customFormat="1" ht="31.5" hidden="1" outlineLevel="1" x14ac:dyDescent="0.25">
      <c r="A63" s="215" t="s">
        <v>537</v>
      </c>
      <c r="B63" s="274" t="s">
        <v>45</v>
      </c>
      <c r="C63" s="216">
        <v>1000</v>
      </c>
      <c r="D63" s="116">
        <v>1333.8</v>
      </c>
      <c r="E63" s="116">
        <v>480.6</v>
      </c>
      <c r="F63" s="286">
        <f t="shared" si="1"/>
        <v>2814.4</v>
      </c>
      <c r="G63" s="228">
        <v>1000</v>
      </c>
      <c r="H63" s="116">
        <v>1333.8</v>
      </c>
      <c r="I63" s="116">
        <v>480.6</v>
      </c>
      <c r="J63" s="286">
        <f t="shared" si="2"/>
        <v>2814.4</v>
      </c>
      <c r="K63" s="235">
        <f t="shared" ref="K63:K67" si="7">G63/C63*100</f>
        <v>100</v>
      </c>
      <c r="L63" s="236">
        <f t="shared" ref="L63:L64" si="8">H63/D63*100</f>
        <v>100</v>
      </c>
      <c r="M63" s="236">
        <f t="shared" ref="M63" si="9">I63/E63*100</f>
        <v>100</v>
      </c>
      <c r="N63" s="290">
        <f t="shared" ref="N63:N67" si="10">J63/F63*100</f>
        <v>100</v>
      </c>
    </row>
    <row r="64" spans="1:14" s="21" customFormat="1" ht="94.5" hidden="1" outlineLevel="1" x14ac:dyDescent="0.25">
      <c r="A64" s="215" t="s">
        <v>586</v>
      </c>
      <c r="B64" s="274" t="s">
        <v>587</v>
      </c>
      <c r="C64" s="216">
        <v>0</v>
      </c>
      <c r="D64" s="116">
        <v>120.1</v>
      </c>
      <c r="E64" s="116">
        <v>0</v>
      </c>
      <c r="F64" s="286">
        <f t="shared" si="1"/>
        <v>120.1</v>
      </c>
      <c r="G64" s="228">
        <v>0</v>
      </c>
      <c r="H64" s="116">
        <v>117.4</v>
      </c>
      <c r="I64" s="116">
        <v>0</v>
      </c>
      <c r="J64" s="286">
        <f t="shared" si="2"/>
        <v>117.4</v>
      </c>
      <c r="K64" s="221" t="s">
        <v>76</v>
      </c>
      <c r="L64" s="236">
        <f t="shared" si="8"/>
        <v>97.751873438801013</v>
      </c>
      <c r="M64" s="220" t="s">
        <v>76</v>
      </c>
      <c r="N64" s="290">
        <f t="shared" si="10"/>
        <v>97.751873438801013</v>
      </c>
    </row>
    <row r="65" spans="1:14" s="138" customFormat="1" ht="47.25" x14ac:dyDescent="0.25">
      <c r="A65" s="222" t="s">
        <v>66</v>
      </c>
      <c r="B65" s="275" t="s">
        <v>46</v>
      </c>
      <c r="C65" s="223">
        <v>80</v>
      </c>
      <c r="D65" s="224">
        <v>0</v>
      </c>
      <c r="E65" s="224">
        <v>0</v>
      </c>
      <c r="F65" s="286">
        <f t="shared" si="1"/>
        <v>80</v>
      </c>
      <c r="G65" s="225">
        <v>80</v>
      </c>
      <c r="H65" s="224">
        <v>0</v>
      </c>
      <c r="I65" s="224">
        <v>0</v>
      </c>
      <c r="J65" s="286">
        <f t="shared" si="2"/>
        <v>80</v>
      </c>
      <c r="K65" s="238">
        <f t="shared" si="7"/>
        <v>100</v>
      </c>
      <c r="L65" s="240" t="s">
        <v>76</v>
      </c>
      <c r="M65" s="240" t="s">
        <v>76</v>
      </c>
      <c r="N65" s="290">
        <f t="shared" si="10"/>
        <v>100</v>
      </c>
    </row>
    <row r="66" spans="1:14" s="139" customFormat="1" ht="47.25" x14ac:dyDescent="0.25">
      <c r="A66" s="208" t="s">
        <v>67</v>
      </c>
      <c r="B66" s="275" t="s">
        <v>47</v>
      </c>
      <c r="C66" s="230">
        <v>283.36</v>
      </c>
      <c r="D66" s="231">
        <v>0</v>
      </c>
      <c r="E66" s="231">
        <v>0</v>
      </c>
      <c r="F66" s="286">
        <f t="shared" si="1"/>
        <v>283.36</v>
      </c>
      <c r="G66" s="233">
        <v>283.36</v>
      </c>
      <c r="H66" s="231">
        <v>0</v>
      </c>
      <c r="I66" s="231">
        <v>0</v>
      </c>
      <c r="J66" s="286">
        <f t="shared" si="2"/>
        <v>283.36</v>
      </c>
      <c r="K66" s="234">
        <f t="shared" si="7"/>
        <v>100</v>
      </c>
      <c r="L66" s="214" t="s">
        <v>76</v>
      </c>
      <c r="M66" s="214" t="s">
        <v>76</v>
      </c>
      <c r="N66" s="290">
        <f t="shared" si="10"/>
        <v>100</v>
      </c>
    </row>
    <row r="67" spans="1:14" s="139" customFormat="1" ht="47.25" x14ac:dyDescent="0.25">
      <c r="A67" s="264" t="s">
        <v>600</v>
      </c>
      <c r="B67" s="309" t="s">
        <v>599</v>
      </c>
      <c r="C67" s="267">
        <v>110</v>
      </c>
      <c r="D67" s="265">
        <v>0</v>
      </c>
      <c r="E67" s="265">
        <v>0</v>
      </c>
      <c r="F67" s="286">
        <f t="shared" si="1"/>
        <v>110</v>
      </c>
      <c r="G67" s="266">
        <v>109.9</v>
      </c>
      <c r="H67" s="266">
        <v>0</v>
      </c>
      <c r="I67" s="266">
        <v>0</v>
      </c>
      <c r="J67" s="286">
        <f t="shared" si="2"/>
        <v>109.9</v>
      </c>
      <c r="K67" s="234">
        <f t="shared" si="7"/>
        <v>99.909090909090921</v>
      </c>
      <c r="L67" s="268" t="s">
        <v>76</v>
      </c>
      <c r="M67" s="268" t="s">
        <v>76</v>
      </c>
      <c r="N67" s="290">
        <f t="shared" si="10"/>
        <v>99.909090909090921</v>
      </c>
    </row>
    <row r="68" spans="1:14" s="75" customFormat="1" ht="16.5" thickBot="1" x14ac:dyDescent="0.3">
      <c r="A68" s="255"/>
      <c r="B68" s="118" t="s">
        <v>58</v>
      </c>
      <c r="C68" s="256">
        <f t="shared" ref="C68:J68" si="11">C6+C10+C14+C15+C20+C21+C22+C26+C31+C44+C48+C49+C54+C57+C58+C65+C66+C67</f>
        <v>2982239.4967999998</v>
      </c>
      <c r="D68" s="256">
        <f t="shared" si="11"/>
        <v>5016402.8279999997</v>
      </c>
      <c r="E68" s="256">
        <f t="shared" si="11"/>
        <v>58772.6</v>
      </c>
      <c r="F68" s="256">
        <f>F6+F10+F14+F15+F20+F21+F22+F26+F31+F44+F48+F49+F54+F57+F58+F65+F66+F67</f>
        <v>8057414.9248000011</v>
      </c>
      <c r="G68" s="257">
        <f t="shared" si="11"/>
        <v>2925932.3657899997</v>
      </c>
      <c r="H68" s="257">
        <f t="shared" si="11"/>
        <v>4983385.7280000001</v>
      </c>
      <c r="I68" s="257">
        <f t="shared" si="11"/>
        <v>46155.9</v>
      </c>
      <c r="J68" s="257">
        <f t="shared" si="11"/>
        <v>7955473.9937900016</v>
      </c>
      <c r="K68" s="258">
        <f>G68/C68*100</f>
        <v>98.111917870096647</v>
      </c>
      <c r="L68" s="259">
        <f>H68/D68*100</f>
        <v>99.341817211813449</v>
      </c>
      <c r="M68" s="259">
        <f>I68/E68*100</f>
        <v>78.533023892085779</v>
      </c>
      <c r="N68" s="260">
        <f>J68/F68*100</f>
        <v>98.734818400672978</v>
      </c>
    </row>
    <row r="69" spans="1:14" ht="15.75" x14ac:dyDescent="0.25">
      <c r="C69" s="273">
        <f>C68/F69</f>
        <v>0.3701235160242225</v>
      </c>
      <c r="D69" s="273">
        <f>D68/F69</f>
        <v>0.62258200740935643</v>
      </c>
      <c r="E69" s="273">
        <f>E68/F69</f>
        <v>7.2942234791091506E-3</v>
      </c>
      <c r="F69" s="271">
        <v>8057416.9640300004</v>
      </c>
      <c r="G69" s="82"/>
      <c r="H69" s="82"/>
      <c r="I69" s="82"/>
      <c r="J69" s="272">
        <v>7955474.0646799998</v>
      </c>
    </row>
    <row r="70" spans="1:14" x14ac:dyDescent="0.25">
      <c r="D70" s="81"/>
      <c r="H70" s="83"/>
    </row>
  </sheetData>
  <mergeCells count="8">
    <mergeCell ref="L1:N1"/>
    <mergeCell ref="A3:A5"/>
    <mergeCell ref="B3:B5"/>
    <mergeCell ref="A2:N2"/>
    <mergeCell ref="G4:J4"/>
    <mergeCell ref="G3:N3"/>
    <mergeCell ref="K4:N4"/>
    <mergeCell ref="C3:F4"/>
  </mergeCells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J391"/>
  <sheetViews>
    <sheetView showGridLines="0" view="pageBreakPreview" zoomScaleNormal="100" zoomScaleSheetLayoutView="100" workbookViewId="0">
      <pane ySplit="6" topLeftCell="A7" activePane="bottomLeft" state="frozen"/>
      <selection pane="bottomLeft" activeCell="F165" sqref="F165"/>
    </sheetView>
  </sheetViews>
  <sheetFormatPr defaultRowHeight="15" outlineLevelRow="3" x14ac:dyDescent="0.25"/>
  <cols>
    <col min="1" max="1" width="6.7109375" customWidth="1"/>
    <col min="2" max="2" width="51.140625" style="90" customWidth="1"/>
    <col min="4" max="4" width="11.42578125" style="2" customWidth="1"/>
    <col min="5" max="5" width="12.7109375" style="21" customWidth="1"/>
    <col min="6" max="6" width="12.5703125" style="21" customWidth="1"/>
    <col min="7" max="7" width="11.7109375" bestFit="1" customWidth="1"/>
    <col min="8" max="8" width="66.7109375" customWidth="1"/>
  </cols>
  <sheetData>
    <row r="1" spans="1:8" s="2" customFormat="1" ht="18.75" x14ac:dyDescent="0.3">
      <c r="B1" s="90"/>
      <c r="E1" s="21"/>
      <c r="F1" s="21"/>
      <c r="H1" s="26" t="s">
        <v>75</v>
      </c>
    </row>
    <row r="2" spans="1:8" ht="41.25" customHeight="1" x14ac:dyDescent="0.25">
      <c r="A2" s="386" t="s">
        <v>572</v>
      </c>
      <c r="B2" s="386"/>
      <c r="C2" s="386"/>
      <c r="D2" s="386"/>
      <c r="E2" s="386"/>
      <c r="F2" s="386"/>
      <c r="G2" s="386"/>
      <c r="H2" s="386"/>
    </row>
    <row r="3" spans="1:8" ht="6.75" customHeight="1" x14ac:dyDescent="0.25">
      <c r="A3" s="3"/>
      <c r="B3" s="4"/>
      <c r="C3" s="3"/>
      <c r="D3" s="5"/>
      <c r="E3" s="22"/>
      <c r="F3" s="22"/>
      <c r="G3" s="3"/>
      <c r="H3" s="4"/>
    </row>
    <row r="4" spans="1:8" x14ac:dyDescent="0.25">
      <c r="A4" s="387" t="s">
        <v>68</v>
      </c>
      <c r="B4" s="388" t="s">
        <v>69</v>
      </c>
      <c r="C4" s="387" t="s">
        <v>70</v>
      </c>
      <c r="D4" s="390" t="s">
        <v>621</v>
      </c>
      <c r="E4" s="387" t="s">
        <v>622</v>
      </c>
      <c r="F4" s="387"/>
      <c r="G4" s="387"/>
      <c r="H4" s="387" t="s">
        <v>71</v>
      </c>
    </row>
    <row r="5" spans="1:8" ht="29.25" customHeight="1" x14ac:dyDescent="0.25">
      <c r="A5" s="387"/>
      <c r="B5" s="388"/>
      <c r="C5" s="387"/>
      <c r="D5" s="391"/>
      <c r="E5" s="389" t="s">
        <v>72</v>
      </c>
      <c r="F5" s="389" t="s">
        <v>73</v>
      </c>
      <c r="G5" s="387" t="s">
        <v>74</v>
      </c>
      <c r="H5" s="387"/>
    </row>
    <row r="6" spans="1:8" x14ac:dyDescent="0.25">
      <c r="A6" s="387"/>
      <c r="B6" s="388"/>
      <c r="C6" s="387"/>
      <c r="D6" s="392"/>
      <c r="E6" s="389"/>
      <c r="F6" s="389"/>
      <c r="G6" s="387"/>
      <c r="H6" s="387"/>
    </row>
    <row r="7" spans="1:8" s="2" customFormat="1" ht="15.75" collapsed="1" x14ac:dyDescent="0.25">
      <c r="A7" s="393" t="s">
        <v>250</v>
      </c>
      <c r="B7" s="393"/>
      <c r="C7" s="393"/>
      <c r="D7" s="393"/>
      <c r="E7" s="393"/>
      <c r="F7" s="393"/>
      <c r="G7" s="393"/>
      <c r="H7" s="393"/>
    </row>
    <row r="8" spans="1:8" s="2" customFormat="1" ht="15" hidden="1" customHeight="1" outlineLevel="1" x14ac:dyDescent="0.25">
      <c r="A8" s="37"/>
      <c r="B8" s="340" t="s">
        <v>251</v>
      </c>
      <c r="C8" s="340"/>
      <c r="D8" s="340"/>
      <c r="E8" s="340"/>
      <c r="F8" s="340"/>
      <c r="G8" s="340"/>
      <c r="H8" s="340"/>
    </row>
    <row r="9" spans="1:8" s="2" customFormat="1" ht="55.5" hidden="1" customHeight="1" outlineLevel="1" x14ac:dyDescent="0.25">
      <c r="A9" s="40">
        <v>1</v>
      </c>
      <c r="B9" s="91" t="s">
        <v>260</v>
      </c>
      <c r="C9" s="35" t="s">
        <v>3</v>
      </c>
      <c r="D9" s="35">
        <v>100</v>
      </c>
      <c r="E9" s="53">
        <v>100</v>
      </c>
      <c r="F9" s="55">
        <v>100</v>
      </c>
      <c r="G9" s="23">
        <f>F9/E9*100</f>
        <v>100</v>
      </c>
      <c r="H9" s="301"/>
    </row>
    <row r="10" spans="1:8" s="2" customFormat="1" ht="66" hidden="1" customHeight="1" outlineLevel="1" x14ac:dyDescent="0.25">
      <c r="A10" s="40">
        <v>2</v>
      </c>
      <c r="B10" s="91" t="s">
        <v>261</v>
      </c>
      <c r="C10" s="35" t="s">
        <v>3</v>
      </c>
      <c r="D10" s="35">
        <v>0</v>
      </c>
      <c r="E10" s="52">
        <v>10</v>
      </c>
      <c r="F10" s="55">
        <v>0</v>
      </c>
      <c r="G10" s="23">
        <v>100</v>
      </c>
      <c r="H10" s="301"/>
    </row>
    <row r="11" spans="1:8" s="2" customFormat="1" ht="26.25" hidden="1" outlineLevel="1" x14ac:dyDescent="0.25">
      <c r="A11" s="40">
        <v>3</v>
      </c>
      <c r="B11" s="91" t="s">
        <v>262</v>
      </c>
      <c r="C11" s="35" t="s">
        <v>3</v>
      </c>
      <c r="D11" s="35">
        <v>91.8</v>
      </c>
      <c r="E11" s="52">
        <v>92</v>
      </c>
      <c r="F11" s="54">
        <v>92.3</v>
      </c>
      <c r="G11" s="23">
        <f>F11/E11*100</f>
        <v>100.32608695652175</v>
      </c>
      <c r="H11" s="301"/>
    </row>
    <row r="12" spans="1:8" s="2" customFormat="1" ht="14.25" hidden="1" customHeight="1" outlineLevel="1" x14ac:dyDescent="0.25">
      <c r="A12" s="300"/>
      <c r="B12" s="330" t="s">
        <v>252</v>
      </c>
      <c r="C12" s="330"/>
      <c r="D12" s="330"/>
      <c r="E12" s="330"/>
      <c r="F12" s="330"/>
      <c r="G12" s="330"/>
      <c r="H12" s="330"/>
    </row>
    <row r="13" spans="1:8" s="2" customFormat="1" ht="14.25" hidden="1" customHeight="1" outlineLevel="1" x14ac:dyDescent="0.25">
      <c r="A13" s="300"/>
      <c r="B13" s="330" t="s">
        <v>253</v>
      </c>
      <c r="C13" s="330"/>
      <c r="D13" s="330"/>
      <c r="E13" s="330"/>
      <c r="F13" s="330"/>
      <c r="G13" s="330"/>
      <c r="H13" s="330"/>
    </row>
    <row r="14" spans="1:8" s="2" customFormat="1" ht="51.75" hidden="1" outlineLevel="1" x14ac:dyDescent="0.25">
      <c r="A14" s="131" t="s">
        <v>49</v>
      </c>
      <c r="B14" s="91" t="s">
        <v>260</v>
      </c>
      <c r="C14" s="35" t="s">
        <v>3</v>
      </c>
      <c r="D14" s="35">
        <v>100</v>
      </c>
      <c r="E14" s="54">
        <v>100</v>
      </c>
      <c r="F14" s="54">
        <v>100</v>
      </c>
      <c r="G14" s="7">
        <f>F14/E14*100</f>
        <v>100</v>
      </c>
      <c r="H14" s="301"/>
    </row>
    <row r="15" spans="1:8" s="2" customFormat="1" ht="51.75" hidden="1" outlineLevel="1" x14ac:dyDescent="0.25">
      <c r="A15" s="131" t="s">
        <v>50</v>
      </c>
      <c r="B15" s="91" t="s">
        <v>274</v>
      </c>
      <c r="C15" s="35" t="s">
        <v>254</v>
      </c>
      <c r="D15" s="35">
        <v>0</v>
      </c>
      <c r="E15" s="54">
        <v>0</v>
      </c>
      <c r="F15" s="54">
        <v>0</v>
      </c>
      <c r="G15" s="7">
        <v>100</v>
      </c>
      <c r="H15" s="301"/>
    </row>
    <row r="16" spans="1:8" s="2" customFormat="1" ht="12.75" hidden="1" customHeight="1" outlineLevel="1" x14ac:dyDescent="0.25">
      <c r="A16" s="98"/>
      <c r="B16" s="330" t="s">
        <v>255</v>
      </c>
      <c r="C16" s="330"/>
      <c r="D16" s="330"/>
      <c r="E16" s="330"/>
      <c r="F16" s="330"/>
      <c r="G16" s="330"/>
      <c r="H16" s="330"/>
    </row>
    <row r="17" spans="1:8" s="2" customFormat="1" ht="13.5" hidden="1" customHeight="1" outlineLevel="1" x14ac:dyDescent="0.25">
      <c r="A17" s="98"/>
      <c r="B17" s="330" t="s">
        <v>256</v>
      </c>
      <c r="C17" s="330"/>
      <c r="D17" s="330"/>
      <c r="E17" s="330"/>
      <c r="F17" s="330"/>
      <c r="G17" s="330"/>
      <c r="H17" s="330"/>
    </row>
    <row r="18" spans="1:8" s="2" customFormat="1" ht="51.75" hidden="1" customHeight="1" outlineLevel="1" x14ac:dyDescent="0.25">
      <c r="A18" s="131" t="s">
        <v>90</v>
      </c>
      <c r="B18" s="91" t="s">
        <v>265</v>
      </c>
      <c r="C18" s="35" t="s">
        <v>3</v>
      </c>
      <c r="D18" s="36">
        <v>0</v>
      </c>
      <c r="E18" s="52">
        <v>50</v>
      </c>
      <c r="F18" s="53">
        <v>0</v>
      </c>
      <c r="G18" s="36">
        <v>100</v>
      </c>
      <c r="H18" s="298"/>
    </row>
    <row r="19" spans="1:8" s="2" customFormat="1" ht="39" hidden="1" customHeight="1" outlineLevel="1" x14ac:dyDescent="0.25">
      <c r="A19" s="131" t="s">
        <v>92</v>
      </c>
      <c r="B19" s="91" t="s">
        <v>266</v>
      </c>
      <c r="C19" s="35" t="s">
        <v>3</v>
      </c>
      <c r="D19" s="35">
        <v>0</v>
      </c>
      <c r="E19" s="52">
        <v>20</v>
      </c>
      <c r="F19" s="53">
        <v>0</v>
      </c>
      <c r="G19" s="36">
        <v>100</v>
      </c>
      <c r="H19" s="298"/>
    </row>
    <row r="20" spans="1:8" s="2" customFormat="1" ht="54.75" hidden="1" customHeight="1" outlineLevel="1" x14ac:dyDescent="0.25">
      <c r="A20" s="131" t="s">
        <v>169</v>
      </c>
      <c r="B20" s="91" t="s">
        <v>267</v>
      </c>
      <c r="C20" s="35" t="s">
        <v>3</v>
      </c>
      <c r="D20" s="35">
        <v>0</v>
      </c>
      <c r="E20" s="52">
        <v>10</v>
      </c>
      <c r="F20" s="54">
        <v>0</v>
      </c>
      <c r="G20" s="80">
        <v>100</v>
      </c>
      <c r="H20" s="301"/>
    </row>
    <row r="21" spans="1:8" s="2" customFormat="1" ht="26.25" hidden="1" outlineLevel="1" x14ac:dyDescent="0.25">
      <c r="A21" s="131" t="s">
        <v>248</v>
      </c>
      <c r="B21" s="91" t="s">
        <v>268</v>
      </c>
      <c r="C21" s="35" t="s">
        <v>254</v>
      </c>
      <c r="D21" s="35">
        <v>0</v>
      </c>
      <c r="E21" s="52">
        <v>0</v>
      </c>
      <c r="F21" s="54">
        <v>0</v>
      </c>
      <c r="G21" s="80">
        <v>100</v>
      </c>
      <c r="H21" s="301"/>
    </row>
    <row r="22" spans="1:8" s="2" customFormat="1" ht="27.75" hidden="1" customHeight="1" outlineLevel="1" x14ac:dyDescent="0.25">
      <c r="A22" s="131"/>
      <c r="B22" s="330" t="s">
        <v>257</v>
      </c>
      <c r="C22" s="330"/>
      <c r="D22" s="330"/>
      <c r="E22" s="330"/>
      <c r="F22" s="330"/>
      <c r="G22" s="330"/>
      <c r="H22" s="330"/>
    </row>
    <row r="23" spans="1:8" s="2" customFormat="1" hidden="1" outlineLevel="1" x14ac:dyDescent="0.25">
      <c r="A23" s="131"/>
      <c r="B23" s="330" t="s">
        <v>258</v>
      </c>
      <c r="C23" s="330"/>
      <c r="D23" s="330"/>
      <c r="E23" s="330"/>
      <c r="F23" s="330"/>
      <c r="G23" s="330"/>
      <c r="H23" s="330"/>
    </row>
    <row r="24" spans="1:8" s="2" customFormat="1" ht="39" hidden="1" outlineLevel="1" x14ac:dyDescent="0.25">
      <c r="A24" s="131" t="s">
        <v>170</v>
      </c>
      <c r="B24" s="91" t="s">
        <v>269</v>
      </c>
      <c r="C24" s="35" t="s">
        <v>3</v>
      </c>
      <c r="D24" s="35">
        <v>91.8</v>
      </c>
      <c r="E24" s="52">
        <v>92</v>
      </c>
      <c r="F24" s="54">
        <v>92.3</v>
      </c>
      <c r="G24" s="23">
        <f>F24/E24*100</f>
        <v>100.32608695652175</v>
      </c>
      <c r="H24" s="301"/>
    </row>
    <row r="25" spans="1:8" s="2" customFormat="1" ht="39" hidden="1" outlineLevel="1" x14ac:dyDescent="0.25">
      <c r="A25" s="131" t="s">
        <v>171</v>
      </c>
      <c r="B25" s="91" t="s">
        <v>270</v>
      </c>
      <c r="C25" s="35" t="s">
        <v>3</v>
      </c>
      <c r="D25" s="35">
        <v>97.6</v>
      </c>
      <c r="E25" s="52">
        <v>95</v>
      </c>
      <c r="F25" s="54">
        <v>98.6</v>
      </c>
      <c r="G25" s="23">
        <f>F25/E25*100</f>
        <v>103.78947368421052</v>
      </c>
      <c r="H25" s="301"/>
    </row>
    <row r="26" spans="1:8" s="2" customFormat="1" ht="54.75" hidden="1" customHeight="1" outlineLevel="1" x14ac:dyDescent="0.25">
      <c r="A26" s="131" t="s">
        <v>172</v>
      </c>
      <c r="B26" s="91" t="s">
        <v>271</v>
      </c>
      <c r="C26" s="35" t="s">
        <v>3</v>
      </c>
      <c r="D26" s="35">
        <v>100</v>
      </c>
      <c r="E26" s="54">
        <v>100</v>
      </c>
      <c r="F26" s="54">
        <v>100</v>
      </c>
      <c r="G26" s="23">
        <f t="shared" ref="G26:G28" si="0">F26/E26*100</f>
        <v>100</v>
      </c>
      <c r="H26" s="301"/>
    </row>
    <row r="27" spans="1:8" s="2" customFormat="1" ht="26.25" hidden="1" outlineLevel="1" x14ac:dyDescent="0.25">
      <c r="A27" s="131" t="s">
        <v>263</v>
      </c>
      <c r="B27" s="91" t="s">
        <v>272</v>
      </c>
      <c r="C27" s="35" t="s">
        <v>3</v>
      </c>
      <c r="D27" s="35">
        <v>100</v>
      </c>
      <c r="E27" s="54">
        <v>100</v>
      </c>
      <c r="F27" s="54">
        <v>100</v>
      </c>
      <c r="G27" s="23">
        <f t="shared" si="0"/>
        <v>100</v>
      </c>
      <c r="H27" s="301"/>
    </row>
    <row r="28" spans="1:8" s="2" customFormat="1" ht="42" hidden="1" customHeight="1" outlineLevel="1" x14ac:dyDescent="0.25">
      <c r="A28" s="131" t="s">
        <v>264</v>
      </c>
      <c r="B28" s="91" t="s">
        <v>273</v>
      </c>
      <c r="C28" s="35" t="s">
        <v>259</v>
      </c>
      <c r="D28" s="35">
        <v>4</v>
      </c>
      <c r="E28" s="54">
        <v>4</v>
      </c>
      <c r="F28" s="54">
        <v>4</v>
      </c>
      <c r="G28" s="23">
        <f t="shared" si="0"/>
        <v>100</v>
      </c>
      <c r="H28" s="301"/>
    </row>
    <row r="29" spans="1:8" s="139" customFormat="1" ht="15.75" collapsed="1" x14ac:dyDescent="0.25">
      <c r="A29" s="331" t="s">
        <v>122</v>
      </c>
      <c r="B29" s="331"/>
      <c r="C29" s="331"/>
      <c r="D29" s="331"/>
      <c r="E29" s="331"/>
      <c r="F29" s="331"/>
      <c r="G29" s="331"/>
      <c r="H29" s="331"/>
    </row>
    <row r="30" spans="1:8" ht="13.5" hidden="1" customHeight="1" outlineLevel="1" x14ac:dyDescent="0.25">
      <c r="A30" s="144"/>
      <c r="B30" s="326" t="s">
        <v>150</v>
      </c>
      <c r="C30" s="327"/>
      <c r="D30" s="327"/>
      <c r="E30" s="327"/>
      <c r="F30" s="327"/>
      <c r="G30" s="327"/>
      <c r="H30" s="328"/>
    </row>
    <row r="31" spans="1:8" s="2" customFormat="1" ht="38.25" hidden="1" outlineLevel="1" x14ac:dyDescent="0.25">
      <c r="A31" s="145">
        <v>1</v>
      </c>
      <c r="B31" s="11" t="s">
        <v>124</v>
      </c>
      <c r="C31" s="17" t="s">
        <v>3</v>
      </c>
      <c r="D31" s="19">
        <v>91.5</v>
      </c>
      <c r="E31" s="51">
        <v>91.5</v>
      </c>
      <c r="F31" s="51">
        <v>91.5</v>
      </c>
      <c r="G31" s="146">
        <f>F31/E31*100</f>
        <v>100</v>
      </c>
      <c r="H31" s="147"/>
    </row>
    <row r="32" spans="1:8" s="2" customFormat="1" ht="91.5" hidden="1" customHeight="1" outlineLevel="1" x14ac:dyDescent="0.25">
      <c r="A32" s="145">
        <v>2</v>
      </c>
      <c r="B32" s="45" t="s">
        <v>125</v>
      </c>
      <c r="C32" s="17" t="s">
        <v>3</v>
      </c>
      <c r="D32" s="19">
        <v>99</v>
      </c>
      <c r="E32" s="51">
        <v>99</v>
      </c>
      <c r="F32" s="51">
        <v>99</v>
      </c>
      <c r="G32" s="146">
        <f t="shared" ref="G32:G33" si="1">F32/E32*100</f>
        <v>100</v>
      </c>
      <c r="H32" s="147"/>
    </row>
    <row r="33" spans="1:8" s="2" customFormat="1" ht="63.75" hidden="1" outlineLevel="1" x14ac:dyDescent="0.25">
      <c r="A33" s="145">
        <v>3</v>
      </c>
      <c r="B33" s="12" t="s">
        <v>126</v>
      </c>
      <c r="C33" s="17" t="s">
        <v>3</v>
      </c>
      <c r="D33" s="19">
        <v>1</v>
      </c>
      <c r="E33" s="51">
        <v>1</v>
      </c>
      <c r="F33" s="51">
        <v>1</v>
      </c>
      <c r="G33" s="146">
        <f t="shared" si="1"/>
        <v>100</v>
      </c>
      <c r="H33" s="147"/>
    </row>
    <row r="34" spans="1:8" s="2" customFormat="1" ht="29.25" hidden="1" customHeight="1" outlineLevel="1" x14ac:dyDescent="0.25">
      <c r="A34" s="148"/>
      <c r="B34" s="330" t="s">
        <v>127</v>
      </c>
      <c r="C34" s="330"/>
      <c r="D34" s="330"/>
      <c r="E34" s="330"/>
      <c r="F34" s="330"/>
      <c r="G34" s="330"/>
      <c r="H34" s="330"/>
    </row>
    <row r="35" spans="1:8" s="2" customFormat="1" hidden="1" outlineLevel="1" x14ac:dyDescent="0.25">
      <c r="A35" s="148"/>
      <c r="B35" s="366" t="s">
        <v>148</v>
      </c>
      <c r="C35" s="366"/>
      <c r="D35" s="366"/>
      <c r="E35" s="366"/>
      <c r="F35" s="366"/>
      <c r="G35" s="366"/>
      <c r="H35" s="366"/>
    </row>
    <row r="36" spans="1:8" s="2" customFormat="1" ht="63.75" hidden="1" outlineLevel="1" x14ac:dyDescent="0.25">
      <c r="A36" s="145" t="s">
        <v>49</v>
      </c>
      <c r="B36" s="11" t="s">
        <v>126</v>
      </c>
      <c r="C36" s="17" t="s">
        <v>3</v>
      </c>
      <c r="D36" s="15">
        <v>1</v>
      </c>
      <c r="E36" s="56">
        <v>1</v>
      </c>
      <c r="F36" s="56">
        <v>1</v>
      </c>
      <c r="G36" s="146">
        <f>F36/E36*100</f>
        <v>100</v>
      </c>
      <c r="H36" s="147"/>
    </row>
    <row r="37" spans="1:8" s="2" customFormat="1" ht="38.25" hidden="1" outlineLevel="1" x14ac:dyDescent="0.25">
      <c r="A37" s="145" t="s">
        <v>50</v>
      </c>
      <c r="B37" s="11" t="s">
        <v>128</v>
      </c>
      <c r="C37" s="17" t="s">
        <v>3</v>
      </c>
      <c r="D37" s="15">
        <v>806</v>
      </c>
      <c r="E37" s="57">
        <v>806</v>
      </c>
      <c r="F37" s="57">
        <v>806</v>
      </c>
      <c r="G37" s="146">
        <f t="shared" ref="G37:G54" si="2">F37/E37*100</f>
        <v>100</v>
      </c>
      <c r="H37" s="147"/>
    </row>
    <row r="38" spans="1:8" s="2" customFormat="1" ht="64.5" hidden="1" customHeight="1" outlineLevel="1" x14ac:dyDescent="0.25">
      <c r="A38" s="145" t="s">
        <v>151</v>
      </c>
      <c r="B38" s="11" t="s">
        <v>129</v>
      </c>
      <c r="C38" s="17" t="s">
        <v>3</v>
      </c>
      <c r="D38" s="15">
        <v>99</v>
      </c>
      <c r="E38" s="58">
        <v>99</v>
      </c>
      <c r="F38" s="52">
        <v>99</v>
      </c>
      <c r="G38" s="146">
        <f t="shared" si="2"/>
        <v>100</v>
      </c>
      <c r="H38" s="147"/>
    </row>
    <row r="39" spans="1:8" s="2" customFormat="1" ht="81" hidden="1" customHeight="1" outlineLevel="1" x14ac:dyDescent="0.25">
      <c r="A39" s="145" t="s">
        <v>152</v>
      </c>
      <c r="B39" s="11" t="s">
        <v>130</v>
      </c>
      <c r="C39" s="17" t="s">
        <v>3</v>
      </c>
      <c r="D39" s="15">
        <v>100</v>
      </c>
      <c r="E39" s="58">
        <v>100</v>
      </c>
      <c r="F39" s="58">
        <v>100</v>
      </c>
      <c r="G39" s="146">
        <f t="shared" si="2"/>
        <v>100</v>
      </c>
      <c r="H39" s="147"/>
    </row>
    <row r="40" spans="1:8" s="2" customFormat="1" ht="84" hidden="1" customHeight="1" outlineLevel="1" x14ac:dyDescent="0.25">
      <c r="A40" s="145" t="s">
        <v>153</v>
      </c>
      <c r="B40" s="11" t="s">
        <v>131</v>
      </c>
      <c r="C40" s="16" t="s">
        <v>3</v>
      </c>
      <c r="D40" s="15">
        <v>0</v>
      </c>
      <c r="E40" s="59">
        <v>0</v>
      </c>
      <c r="F40" s="59">
        <v>0</v>
      </c>
      <c r="G40" s="146">
        <v>100</v>
      </c>
      <c r="H40" s="147"/>
    </row>
    <row r="41" spans="1:8" s="2" customFormat="1" ht="70.5" hidden="1" customHeight="1" outlineLevel="1" x14ac:dyDescent="0.25">
      <c r="A41" s="145" t="s">
        <v>154</v>
      </c>
      <c r="B41" s="11" t="s">
        <v>132</v>
      </c>
      <c r="C41" s="16" t="s">
        <v>3</v>
      </c>
      <c r="D41" s="15">
        <v>60</v>
      </c>
      <c r="E41" s="52">
        <v>60</v>
      </c>
      <c r="F41" s="52">
        <v>60</v>
      </c>
      <c r="G41" s="146">
        <f t="shared" si="2"/>
        <v>100</v>
      </c>
      <c r="H41" s="147"/>
    </row>
    <row r="42" spans="1:8" s="2" customFormat="1" ht="38.25" hidden="1" outlineLevel="1" x14ac:dyDescent="0.25">
      <c r="A42" s="145" t="s">
        <v>155</v>
      </c>
      <c r="B42" s="11" t="s">
        <v>133</v>
      </c>
      <c r="C42" s="16" t="s">
        <v>3</v>
      </c>
      <c r="D42" s="15">
        <v>100</v>
      </c>
      <c r="E42" s="60">
        <v>100</v>
      </c>
      <c r="F42" s="60">
        <v>100</v>
      </c>
      <c r="G42" s="146">
        <f t="shared" si="2"/>
        <v>100</v>
      </c>
      <c r="H42" s="147"/>
    </row>
    <row r="43" spans="1:8" s="2" customFormat="1" ht="63" hidden="1" customHeight="1" outlineLevel="1" x14ac:dyDescent="0.25">
      <c r="A43" s="145" t="s">
        <v>156</v>
      </c>
      <c r="B43" s="11" t="s">
        <v>134</v>
      </c>
      <c r="C43" s="16" t="s">
        <v>3</v>
      </c>
      <c r="D43" s="15">
        <v>9.8000000000000007</v>
      </c>
      <c r="E43" s="52">
        <v>9.8000000000000007</v>
      </c>
      <c r="F43" s="52">
        <v>9.8000000000000007</v>
      </c>
      <c r="G43" s="146">
        <f t="shared" si="2"/>
        <v>100</v>
      </c>
      <c r="H43" s="147"/>
    </row>
    <row r="44" spans="1:8" s="2" customFormat="1" ht="51" hidden="1" outlineLevel="1" x14ac:dyDescent="0.25">
      <c r="A44" s="145" t="s">
        <v>157</v>
      </c>
      <c r="B44" s="11" t="s">
        <v>135</v>
      </c>
      <c r="C44" s="14" t="s">
        <v>3</v>
      </c>
      <c r="D44" s="15">
        <v>95</v>
      </c>
      <c r="E44" s="61">
        <v>90</v>
      </c>
      <c r="F44" s="61">
        <v>90</v>
      </c>
      <c r="G44" s="146">
        <f t="shared" si="2"/>
        <v>100</v>
      </c>
      <c r="H44" s="147"/>
    </row>
    <row r="45" spans="1:8" s="2" customFormat="1" ht="54.75" hidden="1" customHeight="1" outlineLevel="1" x14ac:dyDescent="0.25">
      <c r="A45" s="145" t="s">
        <v>158</v>
      </c>
      <c r="B45" s="11" t="s">
        <v>136</v>
      </c>
      <c r="C45" s="14" t="s">
        <v>3</v>
      </c>
      <c r="D45" s="15">
        <v>100</v>
      </c>
      <c r="E45" s="61">
        <v>100</v>
      </c>
      <c r="F45" s="61">
        <v>100</v>
      </c>
      <c r="G45" s="146">
        <f t="shared" si="2"/>
        <v>100</v>
      </c>
      <c r="H45" s="147"/>
    </row>
    <row r="46" spans="1:8" s="2" customFormat="1" ht="49.5" hidden="1" customHeight="1" outlineLevel="1" x14ac:dyDescent="0.25">
      <c r="A46" s="145" t="s">
        <v>159</v>
      </c>
      <c r="B46" s="12" t="s">
        <v>137</v>
      </c>
      <c r="C46" s="17" t="s">
        <v>3</v>
      </c>
      <c r="D46" s="15">
        <v>56.04</v>
      </c>
      <c r="E46" s="61">
        <v>56.04</v>
      </c>
      <c r="F46" s="52">
        <v>56.04</v>
      </c>
      <c r="G46" s="146">
        <f t="shared" si="2"/>
        <v>100</v>
      </c>
      <c r="H46" s="147"/>
    </row>
    <row r="47" spans="1:8" s="2" customFormat="1" ht="25.5" hidden="1" outlineLevel="1" x14ac:dyDescent="0.25">
      <c r="A47" s="145" t="s">
        <v>160</v>
      </c>
      <c r="B47" s="92" t="s">
        <v>573</v>
      </c>
      <c r="C47" s="18" t="s">
        <v>3</v>
      </c>
      <c r="D47" s="15">
        <v>120</v>
      </c>
      <c r="E47" s="61" t="s">
        <v>619</v>
      </c>
      <c r="F47" s="52">
        <v>26</v>
      </c>
      <c r="G47" s="146">
        <f t="shared" si="2"/>
        <v>21.666666666666668</v>
      </c>
      <c r="H47" s="147"/>
    </row>
    <row r="48" spans="1:8" s="2" customFormat="1" ht="65.25" hidden="1" customHeight="1" outlineLevel="1" x14ac:dyDescent="0.25">
      <c r="A48" s="145" t="s">
        <v>161</v>
      </c>
      <c r="B48" s="12" t="s">
        <v>138</v>
      </c>
      <c r="C48" s="17" t="s">
        <v>3</v>
      </c>
      <c r="D48" s="15">
        <v>80</v>
      </c>
      <c r="E48" s="61">
        <v>80</v>
      </c>
      <c r="F48" s="61">
        <v>71</v>
      </c>
      <c r="G48" s="146">
        <f t="shared" si="2"/>
        <v>88.75</v>
      </c>
      <c r="H48" s="147"/>
    </row>
    <row r="49" spans="1:8" s="2" customFormat="1" ht="41.25" hidden="1" customHeight="1" outlineLevel="1" x14ac:dyDescent="0.25">
      <c r="A49" s="145" t="s">
        <v>162</v>
      </c>
      <c r="B49" s="12" t="s">
        <v>139</v>
      </c>
      <c r="C49" s="17" t="s">
        <v>79</v>
      </c>
      <c r="D49" s="15">
        <v>30</v>
      </c>
      <c r="E49" s="61">
        <v>30</v>
      </c>
      <c r="F49" s="52">
        <v>30</v>
      </c>
      <c r="G49" s="146">
        <f t="shared" si="2"/>
        <v>100</v>
      </c>
      <c r="H49" s="147"/>
    </row>
    <row r="50" spans="1:8" s="2" customFormat="1" hidden="1" outlineLevel="1" x14ac:dyDescent="0.25">
      <c r="A50" s="145" t="s">
        <v>163</v>
      </c>
      <c r="B50" s="12" t="s">
        <v>140</v>
      </c>
      <c r="C50" s="16" t="s">
        <v>3</v>
      </c>
      <c r="D50" s="15">
        <v>30</v>
      </c>
      <c r="E50" s="62">
        <v>30</v>
      </c>
      <c r="F50" s="52">
        <v>23</v>
      </c>
      <c r="G50" s="146">
        <f t="shared" si="2"/>
        <v>76.666666666666671</v>
      </c>
      <c r="H50" s="261"/>
    </row>
    <row r="51" spans="1:8" s="2" customFormat="1" ht="25.5" hidden="1" outlineLevel="1" x14ac:dyDescent="0.25">
      <c r="A51" s="145" t="s">
        <v>164</v>
      </c>
      <c r="B51" s="12" t="s">
        <v>141</v>
      </c>
      <c r="C51" s="16" t="s">
        <v>3</v>
      </c>
      <c r="D51" s="15">
        <v>5</v>
      </c>
      <c r="E51" s="63">
        <v>5</v>
      </c>
      <c r="F51" s="52">
        <v>5</v>
      </c>
      <c r="G51" s="146">
        <f t="shared" si="2"/>
        <v>100</v>
      </c>
      <c r="H51" s="147"/>
    </row>
    <row r="52" spans="1:8" s="2" customFormat="1" ht="27" hidden="1" customHeight="1" outlineLevel="1" x14ac:dyDescent="0.25">
      <c r="A52" s="145" t="s">
        <v>165</v>
      </c>
      <c r="B52" s="12" t="s">
        <v>142</v>
      </c>
      <c r="C52" s="16" t="s">
        <v>3</v>
      </c>
      <c r="D52" s="15">
        <v>4</v>
      </c>
      <c r="E52" s="63">
        <v>4</v>
      </c>
      <c r="F52" s="52">
        <v>4</v>
      </c>
      <c r="G52" s="146">
        <f t="shared" si="2"/>
        <v>100</v>
      </c>
      <c r="H52" s="147"/>
    </row>
    <row r="53" spans="1:8" s="2" customFormat="1" ht="25.5" hidden="1" outlineLevel="1" x14ac:dyDescent="0.25">
      <c r="A53" s="145" t="s">
        <v>166</v>
      </c>
      <c r="B53" s="12" t="s">
        <v>143</v>
      </c>
      <c r="C53" s="16" t="s">
        <v>79</v>
      </c>
      <c r="D53" s="15">
        <v>85</v>
      </c>
      <c r="E53" s="63">
        <v>85</v>
      </c>
      <c r="F53" s="52">
        <v>85</v>
      </c>
      <c r="G53" s="146">
        <f t="shared" si="2"/>
        <v>100</v>
      </c>
      <c r="H53" s="147"/>
    </row>
    <row r="54" spans="1:8" s="2" customFormat="1" ht="51" hidden="1" outlineLevel="1" x14ac:dyDescent="0.25">
      <c r="A54" s="145" t="s">
        <v>167</v>
      </c>
      <c r="B54" s="12" t="s">
        <v>574</v>
      </c>
      <c r="C54" s="16" t="s">
        <v>79</v>
      </c>
      <c r="D54" s="15">
        <v>2.4500000000000002</v>
      </c>
      <c r="E54" s="63">
        <v>2.4500000000000002</v>
      </c>
      <c r="F54" s="52">
        <v>2.4500000000000002</v>
      </c>
      <c r="G54" s="146">
        <f t="shared" si="2"/>
        <v>100</v>
      </c>
      <c r="H54" s="147"/>
    </row>
    <row r="55" spans="1:8" s="2" customFormat="1" ht="15" hidden="1" customHeight="1" outlineLevel="1" x14ac:dyDescent="0.25">
      <c r="A55" s="145"/>
      <c r="B55" s="394" t="s">
        <v>144</v>
      </c>
      <c r="C55" s="394"/>
      <c r="D55" s="394"/>
      <c r="E55" s="394"/>
      <c r="F55" s="394"/>
      <c r="G55" s="394"/>
      <c r="H55" s="394"/>
    </row>
    <row r="56" spans="1:8" s="2" customFormat="1" ht="14.25" hidden="1" customHeight="1" outlineLevel="1" x14ac:dyDescent="0.25">
      <c r="A56" s="145"/>
      <c r="B56" s="394" t="s">
        <v>149</v>
      </c>
      <c r="C56" s="394"/>
      <c r="D56" s="394"/>
      <c r="E56" s="394"/>
      <c r="F56" s="394"/>
      <c r="G56" s="394"/>
      <c r="H56" s="394"/>
    </row>
    <row r="57" spans="1:8" s="2" customFormat="1" ht="19.5" hidden="1" customHeight="1" outlineLevel="1" x14ac:dyDescent="0.25">
      <c r="A57" s="145" t="s">
        <v>168</v>
      </c>
      <c r="B57" s="11" t="s">
        <v>568</v>
      </c>
      <c r="C57" s="17" t="s">
        <v>116</v>
      </c>
      <c r="D57" s="149">
        <v>5</v>
      </c>
      <c r="E57" s="58">
        <v>5</v>
      </c>
      <c r="F57" s="58">
        <v>5</v>
      </c>
      <c r="G57" s="146">
        <f>F57/E57*100</f>
        <v>100</v>
      </c>
      <c r="H57" s="147"/>
    </row>
    <row r="58" spans="1:8" s="2" customFormat="1" ht="53.25" hidden="1" customHeight="1" outlineLevel="1" x14ac:dyDescent="0.25">
      <c r="A58" s="145" t="s">
        <v>92</v>
      </c>
      <c r="B58" s="11" t="s">
        <v>145</v>
      </c>
      <c r="C58" s="17" t="s">
        <v>116</v>
      </c>
      <c r="D58" s="149">
        <v>5</v>
      </c>
      <c r="E58" s="58">
        <v>5</v>
      </c>
      <c r="F58" s="58">
        <v>5</v>
      </c>
      <c r="G58" s="146">
        <f t="shared" ref="G58:G59" si="3">F58/E58*100</f>
        <v>100</v>
      </c>
      <c r="H58" s="147"/>
    </row>
    <row r="59" spans="1:8" s="2" customFormat="1" ht="51" hidden="1" outlineLevel="1" x14ac:dyDescent="0.25">
      <c r="A59" s="145" t="s">
        <v>169</v>
      </c>
      <c r="B59" s="12" t="s">
        <v>146</v>
      </c>
      <c r="C59" s="17" t="s">
        <v>116</v>
      </c>
      <c r="D59" s="149">
        <v>5</v>
      </c>
      <c r="E59" s="58">
        <v>5</v>
      </c>
      <c r="F59" s="58">
        <v>5</v>
      </c>
      <c r="G59" s="146">
        <f t="shared" si="3"/>
        <v>100</v>
      </c>
      <c r="H59" s="147"/>
    </row>
    <row r="60" spans="1:8" s="2" customFormat="1" ht="13.5" hidden="1" customHeight="1" outlineLevel="1" x14ac:dyDescent="0.25">
      <c r="A60" s="145"/>
      <c r="B60" s="394" t="s">
        <v>147</v>
      </c>
      <c r="C60" s="394"/>
      <c r="D60" s="394"/>
      <c r="E60" s="394"/>
      <c r="F60" s="394"/>
      <c r="G60" s="394"/>
      <c r="H60" s="394"/>
    </row>
    <row r="61" spans="1:8" s="2" customFormat="1" ht="12" hidden="1" customHeight="1" outlineLevel="1" x14ac:dyDescent="0.25">
      <c r="A61" s="145"/>
      <c r="B61" s="394" t="s">
        <v>513</v>
      </c>
      <c r="C61" s="394"/>
      <c r="D61" s="394"/>
      <c r="E61" s="394"/>
      <c r="F61" s="394"/>
      <c r="G61" s="394"/>
      <c r="H61" s="394"/>
    </row>
    <row r="62" spans="1:8" s="2" customFormat="1" ht="81" hidden="1" customHeight="1" outlineLevel="1" x14ac:dyDescent="0.25">
      <c r="A62" s="145" t="s">
        <v>170</v>
      </c>
      <c r="B62" s="11" t="s">
        <v>429</v>
      </c>
      <c r="C62" s="14" t="s">
        <v>3</v>
      </c>
      <c r="D62" s="15">
        <v>4.7</v>
      </c>
      <c r="E62" s="64">
        <v>4.7</v>
      </c>
      <c r="F62" s="59">
        <v>4.7</v>
      </c>
      <c r="G62" s="146">
        <f>F62/E62*100</f>
        <v>100</v>
      </c>
      <c r="H62" s="150"/>
    </row>
    <row r="63" spans="1:8" s="2" customFormat="1" ht="63.75" hidden="1" outlineLevel="1" x14ac:dyDescent="0.25">
      <c r="A63" s="145" t="s">
        <v>171</v>
      </c>
      <c r="B63" s="11" t="s">
        <v>431</v>
      </c>
      <c r="C63" s="16" t="s">
        <v>79</v>
      </c>
      <c r="D63" s="15">
        <v>90</v>
      </c>
      <c r="E63" s="65">
        <v>90</v>
      </c>
      <c r="F63" s="59">
        <v>90</v>
      </c>
      <c r="G63" s="146">
        <v>100</v>
      </c>
      <c r="H63" s="147"/>
    </row>
    <row r="64" spans="1:8" s="2" customFormat="1" ht="117.75" hidden="1" customHeight="1" outlineLevel="1" x14ac:dyDescent="0.25">
      <c r="A64" s="145" t="s">
        <v>172</v>
      </c>
      <c r="B64" s="11" t="s">
        <v>430</v>
      </c>
      <c r="C64" s="14" t="s">
        <v>3</v>
      </c>
      <c r="D64" s="15">
        <v>8.8000000000000007</v>
      </c>
      <c r="E64" s="58">
        <v>8.8000000000000007</v>
      </c>
      <c r="F64" s="52">
        <v>8.8000000000000007</v>
      </c>
      <c r="G64" s="146">
        <v>100</v>
      </c>
      <c r="H64" s="147"/>
    </row>
    <row r="65" spans="1:8" s="139" customFormat="1" ht="15.75" customHeight="1" collapsed="1" x14ac:dyDescent="0.25">
      <c r="A65" s="331" t="s">
        <v>549</v>
      </c>
      <c r="B65" s="331"/>
      <c r="C65" s="331"/>
      <c r="D65" s="331"/>
      <c r="E65" s="331"/>
      <c r="F65" s="331"/>
      <c r="G65" s="331"/>
      <c r="H65" s="331"/>
    </row>
    <row r="66" spans="1:8" s="2" customFormat="1" ht="15.75" hidden="1" customHeight="1" outlineLevel="1" x14ac:dyDescent="0.25">
      <c r="A66" s="151"/>
      <c r="B66" s="394" t="s">
        <v>551</v>
      </c>
      <c r="C66" s="394"/>
      <c r="D66" s="394"/>
      <c r="E66" s="394"/>
      <c r="F66" s="394"/>
      <c r="G66" s="394"/>
      <c r="H66" s="394"/>
    </row>
    <row r="67" spans="1:8" s="2" customFormat="1" ht="15.75" hidden="1" customHeight="1" outlineLevel="1" x14ac:dyDescent="0.25">
      <c r="A67" s="145">
        <v>1</v>
      </c>
      <c r="B67" s="73" t="s">
        <v>552</v>
      </c>
      <c r="C67" s="31" t="s">
        <v>186</v>
      </c>
      <c r="D67" s="142">
        <v>44</v>
      </c>
      <c r="E67" s="58">
        <v>45</v>
      </c>
      <c r="F67" s="58">
        <v>44</v>
      </c>
      <c r="G67" s="280">
        <f>F67/E67*100</f>
        <v>97.777777777777771</v>
      </c>
      <c r="H67" s="295" t="s">
        <v>620</v>
      </c>
    </row>
    <row r="68" spans="1:8" s="2" customFormat="1" ht="51.75" hidden="1" outlineLevel="1" x14ac:dyDescent="0.25">
      <c r="A68" s="145">
        <v>2</v>
      </c>
      <c r="B68" s="279" t="s">
        <v>553</v>
      </c>
      <c r="C68" s="40" t="s">
        <v>79</v>
      </c>
      <c r="D68" s="149">
        <v>210</v>
      </c>
      <c r="E68" s="58">
        <v>230</v>
      </c>
      <c r="F68" s="58">
        <v>230</v>
      </c>
      <c r="G68" s="280">
        <f>F68/E68*100</f>
        <v>100</v>
      </c>
      <c r="H68" s="153"/>
    </row>
    <row r="69" spans="1:8" s="2" customFormat="1" ht="15" hidden="1" customHeight="1" outlineLevel="1" x14ac:dyDescent="0.25">
      <c r="A69" s="145"/>
      <c r="B69" s="341" t="s">
        <v>554</v>
      </c>
      <c r="C69" s="341"/>
      <c r="D69" s="341"/>
      <c r="E69" s="341"/>
      <c r="F69" s="341"/>
      <c r="G69" s="341"/>
      <c r="H69" s="341"/>
    </row>
    <row r="70" spans="1:8" s="2" customFormat="1" ht="17.25" hidden="1" customHeight="1" outlineLevel="1" x14ac:dyDescent="0.25">
      <c r="A70" s="145"/>
      <c r="B70" s="341" t="s">
        <v>555</v>
      </c>
      <c r="C70" s="341"/>
      <c r="D70" s="341"/>
      <c r="E70" s="341"/>
      <c r="F70" s="341"/>
      <c r="G70" s="341"/>
      <c r="H70" s="341"/>
    </row>
    <row r="71" spans="1:8" s="2" customFormat="1" ht="25.5" hidden="1" outlineLevel="1" x14ac:dyDescent="0.25">
      <c r="A71" s="145" t="s">
        <v>49</v>
      </c>
      <c r="B71" s="73" t="s">
        <v>556</v>
      </c>
      <c r="C71" s="40" t="s">
        <v>186</v>
      </c>
      <c r="D71" s="38">
        <v>1</v>
      </c>
      <c r="E71" s="52">
        <v>1</v>
      </c>
      <c r="F71" s="57">
        <v>1</v>
      </c>
      <c r="G71" s="149">
        <v>100</v>
      </c>
      <c r="H71" s="153"/>
    </row>
    <row r="72" spans="1:8" s="2" customFormat="1" ht="15" hidden="1" customHeight="1" outlineLevel="1" x14ac:dyDescent="0.25">
      <c r="A72" s="145"/>
      <c r="B72" s="374" t="s">
        <v>557</v>
      </c>
      <c r="C72" s="375"/>
      <c r="D72" s="375"/>
      <c r="E72" s="375"/>
      <c r="F72" s="375"/>
      <c r="G72" s="375"/>
      <c r="H72" s="376"/>
    </row>
    <row r="73" spans="1:8" s="2" customFormat="1" ht="27" hidden="1" customHeight="1" outlineLevel="1" x14ac:dyDescent="0.25">
      <c r="A73" s="145"/>
      <c r="B73" s="374" t="s">
        <v>558</v>
      </c>
      <c r="C73" s="375"/>
      <c r="D73" s="375"/>
      <c r="E73" s="375"/>
      <c r="F73" s="375"/>
      <c r="G73" s="375"/>
      <c r="H73" s="376"/>
    </row>
    <row r="74" spans="1:8" s="2" customFormat="1" ht="26.25" hidden="1" customHeight="1" outlineLevel="1" x14ac:dyDescent="0.25">
      <c r="A74" s="145" t="s">
        <v>168</v>
      </c>
      <c r="B74" s="73" t="s">
        <v>559</v>
      </c>
      <c r="C74" s="40" t="s">
        <v>334</v>
      </c>
      <c r="D74" s="38">
        <v>3</v>
      </c>
      <c r="E74" s="52">
        <v>4</v>
      </c>
      <c r="F74" s="57">
        <v>4</v>
      </c>
      <c r="G74" s="146">
        <f>F74/E74*100</f>
        <v>100</v>
      </c>
      <c r="H74" s="35"/>
    </row>
    <row r="75" spans="1:8" s="2" customFormat="1" ht="15.75" customHeight="1" collapsed="1" x14ac:dyDescent="0.25">
      <c r="A75" s="398" t="s">
        <v>348</v>
      </c>
      <c r="B75" s="399"/>
      <c r="C75" s="399"/>
      <c r="D75" s="399"/>
      <c r="E75" s="399"/>
      <c r="F75" s="399"/>
      <c r="G75" s="399"/>
      <c r="H75" s="399"/>
    </row>
    <row r="76" spans="1:8" s="2" customFormat="1" ht="15" hidden="1" customHeight="1" outlineLevel="1" x14ac:dyDescent="0.25">
      <c r="A76" s="144"/>
      <c r="B76" s="356" t="s">
        <v>349</v>
      </c>
      <c r="C76" s="357"/>
      <c r="D76" s="357"/>
      <c r="E76" s="357"/>
      <c r="F76" s="357"/>
      <c r="G76" s="357"/>
      <c r="H76" s="358"/>
    </row>
    <row r="77" spans="1:8" s="2" customFormat="1" ht="38.25" hidden="1" outlineLevel="1" x14ac:dyDescent="0.3">
      <c r="A77" s="145">
        <v>1</v>
      </c>
      <c r="B77" s="30" t="s">
        <v>350</v>
      </c>
      <c r="C77" s="300" t="s">
        <v>3</v>
      </c>
      <c r="D77" s="7">
        <v>60.2</v>
      </c>
      <c r="E77" s="52">
        <v>145</v>
      </c>
      <c r="F77" s="52">
        <v>132.5</v>
      </c>
      <c r="G77" s="146">
        <f>F77/E77*100</f>
        <v>91.379310344827587</v>
      </c>
      <c r="H77" s="305"/>
    </row>
    <row r="78" spans="1:8" s="2" customFormat="1" ht="38.25" hidden="1" outlineLevel="1" x14ac:dyDescent="0.25">
      <c r="A78" s="145">
        <v>2</v>
      </c>
      <c r="B78" s="27" t="s">
        <v>373</v>
      </c>
      <c r="C78" s="28" t="s">
        <v>351</v>
      </c>
      <c r="D78" s="7">
        <v>1326</v>
      </c>
      <c r="E78" s="52">
        <v>990</v>
      </c>
      <c r="F78" s="52">
        <v>1222</v>
      </c>
      <c r="G78" s="146">
        <f>F78/E78*100</f>
        <v>123.43434343434343</v>
      </c>
      <c r="H78" s="155"/>
    </row>
    <row r="79" spans="1:8" s="2" customFormat="1" ht="38.25" hidden="1" outlineLevel="1" x14ac:dyDescent="0.25">
      <c r="A79" s="145">
        <v>3</v>
      </c>
      <c r="B79" s="30" t="s">
        <v>352</v>
      </c>
      <c r="C79" s="29" t="s">
        <v>3</v>
      </c>
      <c r="D79" s="7">
        <v>22.3</v>
      </c>
      <c r="E79" s="52">
        <v>19.2</v>
      </c>
      <c r="F79" s="52">
        <v>20.9</v>
      </c>
      <c r="G79" s="146">
        <f t="shared" ref="G79:G81" si="4">F79/E79*100</f>
        <v>108.85416666666667</v>
      </c>
      <c r="H79" s="156"/>
    </row>
    <row r="80" spans="1:8" s="2" customFormat="1" ht="25.5" hidden="1" outlineLevel="1" x14ac:dyDescent="0.25">
      <c r="A80" s="145">
        <v>4</v>
      </c>
      <c r="B80" s="30" t="s">
        <v>374</v>
      </c>
      <c r="C80" s="300" t="s">
        <v>79</v>
      </c>
      <c r="D80" s="7">
        <v>368</v>
      </c>
      <c r="E80" s="52">
        <v>370</v>
      </c>
      <c r="F80" s="52">
        <v>369</v>
      </c>
      <c r="G80" s="269">
        <f>F80/E80*100</f>
        <v>99.729729729729726</v>
      </c>
      <c r="H80" s="156"/>
    </row>
    <row r="81" spans="1:8" s="2" customFormat="1" ht="89.25" hidden="1" outlineLevel="1" x14ac:dyDescent="0.25">
      <c r="A81" s="145">
        <v>5</v>
      </c>
      <c r="B81" s="30" t="s">
        <v>353</v>
      </c>
      <c r="C81" s="300" t="s">
        <v>3</v>
      </c>
      <c r="D81" s="7">
        <v>100</v>
      </c>
      <c r="E81" s="52">
        <v>100</v>
      </c>
      <c r="F81" s="52">
        <v>100</v>
      </c>
      <c r="G81" s="146">
        <f t="shared" si="4"/>
        <v>100</v>
      </c>
      <c r="H81" s="156"/>
    </row>
    <row r="82" spans="1:8" s="2" customFormat="1" ht="15" hidden="1" customHeight="1" outlineLevel="1" x14ac:dyDescent="0.25">
      <c r="A82" s="145"/>
      <c r="B82" s="394" t="s">
        <v>372</v>
      </c>
      <c r="C82" s="394"/>
      <c r="D82" s="394"/>
      <c r="E82" s="394"/>
      <c r="F82" s="394"/>
      <c r="G82" s="394"/>
      <c r="H82" s="394"/>
    </row>
    <row r="83" spans="1:8" s="2" customFormat="1" hidden="1" outlineLevel="1" x14ac:dyDescent="0.25">
      <c r="A83" s="145"/>
      <c r="B83" s="394" t="s">
        <v>354</v>
      </c>
      <c r="C83" s="394"/>
      <c r="D83" s="394"/>
      <c r="E83" s="394"/>
      <c r="F83" s="394"/>
      <c r="G83" s="394"/>
      <c r="H83" s="394"/>
    </row>
    <row r="84" spans="1:8" s="2" customFormat="1" hidden="1" outlineLevel="1" x14ac:dyDescent="0.25">
      <c r="A84" s="145" t="s">
        <v>50</v>
      </c>
      <c r="B84" s="30" t="s">
        <v>376</v>
      </c>
      <c r="C84" s="29" t="s">
        <v>355</v>
      </c>
      <c r="D84" s="7">
        <v>296.7</v>
      </c>
      <c r="E84" s="52">
        <v>289.5</v>
      </c>
      <c r="F84" s="52">
        <v>301.2</v>
      </c>
      <c r="G84" s="146">
        <f>F84/E84*100</f>
        <v>104.04145077720206</v>
      </c>
      <c r="H84" s="156"/>
    </row>
    <row r="85" spans="1:8" s="2" customFormat="1" hidden="1" outlineLevel="1" x14ac:dyDescent="0.25">
      <c r="A85" s="145" t="s">
        <v>152</v>
      </c>
      <c r="B85" s="30" t="s">
        <v>375</v>
      </c>
      <c r="C85" s="29" t="s">
        <v>79</v>
      </c>
      <c r="D85" s="7">
        <v>4543</v>
      </c>
      <c r="E85" s="52">
        <v>4000</v>
      </c>
      <c r="F85" s="52">
        <v>5864</v>
      </c>
      <c r="G85" s="146">
        <f>F85/E85*100</f>
        <v>146.6</v>
      </c>
      <c r="H85" s="35"/>
    </row>
    <row r="86" spans="1:8" s="2" customFormat="1" ht="15.75" hidden="1" customHeight="1" outlineLevel="1" x14ac:dyDescent="0.25">
      <c r="A86" s="145"/>
      <c r="B86" s="349" t="s">
        <v>565</v>
      </c>
      <c r="C86" s="350"/>
      <c r="D86" s="350"/>
      <c r="E86" s="350"/>
      <c r="F86" s="350"/>
      <c r="G86" s="350"/>
      <c r="H86" s="351"/>
    </row>
    <row r="87" spans="1:8" s="2" customFormat="1" ht="15.75" hidden="1" customHeight="1" outlineLevel="1" x14ac:dyDescent="0.25">
      <c r="A87" s="145"/>
      <c r="B87" s="349" t="s">
        <v>356</v>
      </c>
      <c r="C87" s="350"/>
      <c r="D87" s="350"/>
      <c r="E87" s="350"/>
      <c r="F87" s="350"/>
      <c r="G87" s="350"/>
      <c r="H87" s="351"/>
    </row>
    <row r="88" spans="1:8" s="2" customFormat="1" ht="38.25" hidden="1" outlineLevel="1" x14ac:dyDescent="0.25">
      <c r="A88" s="145" t="s">
        <v>168</v>
      </c>
      <c r="B88" s="30" t="s">
        <v>357</v>
      </c>
      <c r="C88" s="29" t="s">
        <v>3</v>
      </c>
      <c r="D88" s="157">
        <v>100</v>
      </c>
      <c r="E88" s="58">
        <v>100</v>
      </c>
      <c r="F88" s="58">
        <v>100</v>
      </c>
      <c r="G88" s="149">
        <f>F88/E88*100</f>
        <v>100</v>
      </c>
      <c r="H88" s="156"/>
    </row>
    <row r="89" spans="1:8" s="2" customFormat="1" ht="63.75" hidden="1" outlineLevel="1" x14ac:dyDescent="0.25">
      <c r="A89" s="145" t="s">
        <v>92</v>
      </c>
      <c r="B89" s="30" t="s">
        <v>358</v>
      </c>
      <c r="C89" s="29" t="s">
        <v>3</v>
      </c>
      <c r="D89" s="149">
        <v>100</v>
      </c>
      <c r="E89" s="58">
        <v>100</v>
      </c>
      <c r="F89" s="58">
        <v>100</v>
      </c>
      <c r="G89" s="149">
        <f>F89/E89*100</f>
        <v>100</v>
      </c>
      <c r="H89" s="156"/>
    </row>
    <row r="90" spans="1:8" s="2" customFormat="1" ht="15.75" hidden="1" customHeight="1" outlineLevel="1" x14ac:dyDescent="0.25">
      <c r="A90" s="145"/>
      <c r="B90" s="349" t="s">
        <v>359</v>
      </c>
      <c r="C90" s="350"/>
      <c r="D90" s="350"/>
      <c r="E90" s="350"/>
      <c r="F90" s="350"/>
      <c r="G90" s="350"/>
      <c r="H90" s="351"/>
    </row>
    <row r="91" spans="1:8" s="2" customFormat="1" ht="15.75" hidden="1" customHeight="1" outlineLevel="1" x14ac:dyDescent="0.25">
      <c r="A91" s="145"/>
      <c r="B91" s="349" t="s">
        <v>360</v>
      </c>
      <c r="C91" s="350"/>
      <c r="D91" s="350"/>
      <c r="E91" s="350"/>
      <c r="F91" s="350"/>
      <c r="G91" s="350"/>
      <c r="H91" s="351"/>
    </row>
    <row r="92" spans="1:8" s="2" customFormat="1" ht="68.25" hidden="1" customHeight="1" outlineLevel="1" x14ac:dyDescent="0.25">
      <c r="A92" s="145" t="s">
        <v>170</v>
      </c>
      <c r="B92" s="88" t="s">
        <v>361</v>
      </c>
      <c r="C92" s="48" t="s">
        <v>3</v>
      </c>
      <c r="D92" s="7">
        <v>43.18</v>
      </c>
      <c r="E92" s="52">
        <v>23</v>
      </c>
      <c r="F92" s="52">
        <v>82.5</v>
      </c>
      <c r="G92" s="146">
        <f>F92/E92*100</f>
        <v>358.69565217391306</v>
      </c>
      <c r="H92" s="158"/>
    </row>
    <row r="93" spans="1:8" s="2" customFormat="1" ht="42" hidden="1" customHeight="1" outlineLevel="1" x14ac:dyDescent="0.25">
      <c r="A93" s="145" t="s">
        <v>171</v>
      </c>
      <c r="B93" s="88" t="s">
        <v>377</v>
      </c>
      <c r="C93" s="29" t="s">
        <v>362</v>
      </c>
      <c r="D93" s="23">
        <v>62896</v>
      </c>
      <c r="E93" s="56">
        <v>22000</v>
      </c>
      <c r="F93" s="56">
        <v>178529</v>
      </c>
      <c r="G93" s="146">
        <f t="shared" ref="G93:G96" si="5">F93/E93*100</f>
        <v>811.49545454545444</v>
      </c>
      <c r="H93" s="159"/>
    </row>
    <row r="94" spans="1:8" s="2" customFormat="1" hidden="1" outlineLevel="1" x14ac:dyDescent="0.25">
      <c r="A94" s="145" t="s">
        <v>172</v>
      </c>
      <c r="B94" s="30" t="s">
        <v>378</v>
      </c>
      <c r="C94" s="29" t="s">
        <v>186</v>
      </c>
      <c r="D94" s="7">
        <v>134</v>
      </c>
      <c r="E94" s="52">
        <v>133</v>
      </c>
      <c r="F94" s="52">
        <v>135</v>
      </c>
      <c r="G94" s="146">
        <f t="shared" si="5"/>
        <v>101.50375939849626</v>
      </c>
      <c r="H94" s="156"/>
    </row>
    <row r="95" spans="1:8" s="2" customFormat="1" hidden="1" outlineLevel="1" x14ac:dyDescent="0.25">
      <c r="A95" s="145" t="s">
        <v>263</v>
      </c>
      <c r="B95" s="30" t="s">
        <v>379</v>
      </c>
      <c r="C95" s="29" t="s">
        <v>79</v>
      </c>
      <c r="D95" s="7">
        <v>1156</v>
      </c>
      <c r="E95" s="52">
        <v>1150</v>
      </c>
      <c r="F95" s="52">
        <v>1164</v>
      </c>
      <c r="G95" s="146">
        <f t="shared" si="5"/>
        <v>101.21739130434784</v>
      </c>
      <c r="H95" s="156"/>
    </row>
    <row r="96" spans="1:8" s="2" customFormat="1" ht="25.5" hidden="1" outlineLevel="1" x14ac:dyDescent="0.25">
      <c r="A96" s="145" t="s">
        <v>264</v>
      </c>
      <c r="B96" s="30" t="s">
        <v>380</v>
      </c>
      <c r="C96" s="29" t="s">
        <v>79</v>
      </c>
      <c r="D96" s="7">
        <v>606</v>
      </c>
      <c r="E96" s="52">
        <v>600</v>
      </c>
      <c r="F96" s="52">
        <v>606</v>
      </c>
      <c r="G96" s="146">
        <f t="shared" si="5"/>
        <v>101</v>
      </c>
      <c r="H96" s="156"/>
    </row>
    <row r="97" spans="1:8" s="2" customFormat="1" ht="15.75" hidden="1" customHeight="1" outlineLevel="1" x14ac:dyDescent="0.25">
      <c r="A97" s="144"/>
      <c r="B97" s="349" t="s">
        <v>371</v>
      </c>
      <c r="C97" s="350"/>
      <c r="D97" s="350"/>
      <c r="E97" s="350"/>
      <c r="F97" s="350"/>
      <c r="G97" s="350"/>
      <c r="H97" s="351"/>
    </row>
    <row r="98" spans="1:8" s="2" customFormat="1" ht="15.75" hidden="1" customHeight="1" outlineLevel="1" x14ac:dyDescent="0.25">
      <c r="A98" s="144"/>
      <c r="B98" s="349" t="s">
        <v>363</v>
      </c>
      <c r="C98" s="350"/>
      <c r="D98" s="350"/>
      <c r="E98" s="350"/>
      <c r="F98" s="350"/>
      <c r="G98" s="350"/>
      <c r="H98" s="351"/>
    </row>
    <row r="99" spans="1:8" s="2" customFormat="1" ht="25.5" hidden="1" outlineLevel="1" x14ac:dyDescent="0.25">
      <c r="A99" s="145" t="s">
        <v>227</v>
      </c>
      <c r="B99" s="30" t="s">
        <v>364</v>
      </c>
      <c r="C99" s="29" t="s">
        <v>3</v>
      </c>
      <c r="D99" s="7">
        <v>43.18</v>
      </c>
      <c r="E99" s="52">
        <v>60</v>
      </c>
      <c r="F99" s="52">
        <v>85</v>
      </c>
      <c r="G99" s="146">
        <f>F99/E99*100</f>
        <v>141.66666666666669</v>
      </c>
      <c r="H99" s="35"/>
    </row>
    <row r="100" spans="1:8" s="2" customFormat="1" ht="40.5" hidden="1" customHeight="1" outlineLevel="1" x14ac:dyDescent="0.25">
      <c r="A100" s="145" t="s">
        <v>230</v>
      </c>
      <c r="B100" s="30" t="s">
        <v>381</v>
      </c>
      <c r="C100" s="29" t="s">
        <v>79</v>
      </c>
      <c r="D100" s="7">
        <v>51</v>
      </c>
      <c r="E100" s="52">
        <v>100</v>
      </c>
      <c r="F100" s="52">
        <v>72</v>
      </c>
      <c r="G100" s="146">
        <f t="shared" ref="G100:G104" si="6">F100/E100*100</f>
        <v>72</v>
      </c>
      <c r="H100" s="50"/>
    </row>
    <row r="101" spans="1:8" s="2" customFormat="1" ht="25.5" hidden="1" outlineLevel="1" x14ac:dyDescent="0.25">
      <c r="A101" s="145" t="s">
        <v>236</v>
      </c>
      <c r="B101" s="30" t="s">
        <v>365</v>
      </c>
      <c r="C101" s="29" t="s">
        <v>366</v>
      </c>
      <c r="D101" s="7">
        <v>136.19999999999999</v>
      </c>
      <c r="E101" s="52">
        <v>6</v>
      </c>
      <c r="F101" s="52">
        <v>143.4</v>
      </c>
      <c r="G101" s="146">
        <f t="shared" si="6"/>
        <v>2390</v>
      </c>
      <c r="H101" s="35"/>
    </row>
    <row r="102" spans="1:8" s="2" customFormat="1" ht="38.25" hidden="1" outlineLevel="1" x14ac:dyDescent="0.25">
      <c r="A102" s="145" t="s">
        <v>237</v>
      </c>
      <c r="B102" s="30" t="s">
        <v>367</v>
      </c>
      <c r="C102" s="29" t="s">
        <v>368</v>
      </c>
      <c r="D102" s="7">
        <v>5</v>
      </c>
      <c r="E102" s="52">
        <v>5</v>
      </c>
      <c r="F102" s="52">
        <v>5</v>
      </c>
      <c r="G102" s="146">
        <f t="shared" si="6"/>
        <v>100</v>
      </c>
      <c r="H102" s="156"/>
    </row>
    <row r="103" spans="1:8" s="2" customFormat="1" ht="25.5" hidden="1" outlineLevel="1" x14ac:dyDescent="0.25">
      <c r="A103" s="145" t="s">
        <v>238</v>
      </c>
      <c r="B103" s="30" t="s">
        <v>369</v>
      </c>
      <c r="C103" s="29" t="s">
        <v>3</v>
      </c>
      <c r="D103" s="7">
        <v>98.8</v>
      </c>
      <c r="E103" s="52">
        <v>93</v>
      </c>
      <c r="F103" s="52">
        <v>99.98</v>
      </c>
      <c r="G103" s="269">
        <f t="shared" si="6"/>
        <v>107.50537634408603</v>
      </c>
      <c r="H103" s="156"/>
    </row>
    <row r="104" spans="1:8" s="2" customFormat="1" ht="38.25" hidden="1" outlineLevel="1" x14ac:dyDescent="0.25">
      <c r="A104" s="145" t="s">
        <v>508</v>
      </c>
      <c r="B104" s="30" t="s">
        <v>370</v>
      </c>
      <c r="C104" s="29" t="s">
        <v>368</v>
      </c>
      <c r="D104" s="7">
        <v>5</v>
      </c>
      <c r="E104" s="52">
        <v>5</v>
      </c>
      <c r="F104" s="52">
        <v>5</v>
      </c>
      <c r="G104" s="146">
        <f t="shared" si="6"/>
        <v>100</v>
      </c>
      <c r="H104" s="156"/>
    </row>
    <row r="105" spans="1:8" s="139" customFormat="1" ht="15.75" customHeight="1" collapsed="1" x14ac:dyDescent="0.25">
      <c r="A105" s="380" t="s">
        <v>488</v>
      </c>
      <c r="B105" s="381"/>
      <c r="C105" s="381"/>
      <c r="D105" s="381"/>
      <c r="E105" s="381"/>
      <c r="F105" s="381"/>
      <c r="G105" s="381"/>
      <c r="H105" s="382"/>
    </row>
    <row r="106" spans="1:8" s="2" customFormat="1" ht="24" hidden="1" customHeight="1" outlineLevel="1" x14ac:dyDescent="0.25">
      <c r="A106" s="144"/>
      <c r="B106" s="394" t="s">
        <v>490</v>
      </c>
      <c r="C106" s="394"/>
      <c r="D106" s="394"/>
      <c r="E106" s="394"/>
      <c r="F106" s="394"/>
      <c r="G106" s="394"/>
      <c r="H106" s="394"/>
    </row>
    <row r="107" spans="1:8" s="2" customFormat="1" ht="26.25" hidden="1" outlineLevel="1" x14ac:dyDescent="0.25">
      <c r="A107" s="300">
        <v>1</v>
      </c>
      <c r="B107" s="6" t="s">
        <v>489</v>
      </c>
      <c r="C107" s="89" t="s">
        <v>79</v>
      </c>
      <c r="D107" s="7">
        <v>1042</v>
      </c>
      <c r="E107" s="52">
        <v>1850</v>
      </c>
      <c r="F107" s="52">
        <v>1850</v>
      </c>
      <c r="G107" s="160">
        <f>F107/E107*100</f>
        <v>100</v>
      </c>
      <c r="H107" s="161"/>
    </row>
    <row r="108" spans="1:8" s="2" customFormat="1" ht="15.75" hidden="1" customHeight="1" outlineLevel="1" x14ac:dyDescent="0.25">
      <c r="A108" s="126"/>
      <c r="B108" s="402" t="s">
        <v>491</v>
      </c>
      <c r="C108" s="402"/>
      <c r="D108" s="402"/>
      <c r="E108" s="402"/>
      <c r="F108" s="402"/>
      <c r="G108" s="402"/>
      <c r="H108" s="402"/>
    </row>
    <row r="109" spans="1:8" s="2" customFormat="1" ht="26.25" hidden="1" outlineLevel="1" x14ac:dyDescent="0.25">
      <c r="A109" s="300" t="s">
        <v>49</v>
      </c>
      <c r="B109" s="6" t="s">
        <v>561</v>
      </c>
      <c r="C109" s="89" t="s">
        <v>79</v>
      </c>
      <c r="D109" s="25">
        <v>47</v>
      </c>
      <c r="E109" s="108">
        <v>50</v>
      </c>
      <c r="F109" s="108">
        <v>70</v>
      </c>
      <c r="G109" s="160">
        <f>F109/E109*100</f>
        <v>140</v>
      </c>
      <c r="H109" s="6"/>
    </row>
    <row r="110" spans="1:8" s="2" customFormat="1" ht="26.25" hidden="1" outlineLevel="1" x14ac:dyDescent="0.25">
      <c r="A110" s="300" t="s">
        <v>50</v>
      </c>
      <c r="B110" s="6" t="s">
        <v>562</v>
      </c>
      <c r="C110" s="89" t="s">
        <v>79</v>
      </c>
      <c r="D110" s="25">
        <v>12</v>
      </c>
      <c r="E110" s="108">
        <v>25</v>
      </c>
      <c r="F110" s="108">
        <v>12</v>
      </c>
      <c r="G110" s="160">
        <f t="shared" ref="G110" si="7">F110/E110*100</f>
        <v>48</v>
      </c>
      <c r="H110" s="165" t="s">
        <v>578</v>
      </c>
    </row>
    <row r="111" spans="1:8" s="2" customFormat="1" ht="15.75" hidden="1" customHeight="1" outlineLevel="1" x14ac:dyDescent="0.25">
      <c r="A111" s="126"/>
      <c r="B111" s="402" t="s">
        <v>560</v>
      </c>
      <c r="C111" s="402"/>
      <c r="D111" s="402"/>
      <c r="E111" s="402"/>
      <c r="F111" s="402"/>
      <c r="G111" s="402"/>
      <c r="H111" s="402"/>
    </row>
    <row r="112" spans="1:8" s="2" customFormat="1" ht="26.25" hidden="1" outlineLevel="1" x14ac:dyDescent="0.25">
      <c r="A112" s="300" t="s">
        <v>168</v>
      </c>
      <c r="B112" s="6" t="s">
        <v>492</v>
      </c>
      <c r="C112" s="89" t="s">
        <v>79</v>
      </c>
      <c r="D112" s="157">
        <v>60</v>
      </c>
      <c r="E112" s="108">
        <v>90</v>
      </c>
      <c r="F112" s="108">
        <v>90</v>
      </c>
      <c r="G112" s="160">
        <f>F112/E112*100</f>
        <v>100</v>
      </c>
      <c r="H112" s="161"/>
    </row>
    <row r="113" spans="1:8" s="2" customFormat="1" ht="39" hidden="1" outlineLevel="1" x14ac:dyDescent="0.25">
      <c r="A113" s="300" t="s">
        <v>92</v>
      </c>
      <c r="B113" s="6" t="s">
        <v>514</v>
      </c>
      <c r="C113" s="89" t="s">
        <v>79</v>
      </c>
      <c r="D113" s="157">
        <v>95</v>
      </c>
      <c r="E113" s="108">
        <v>110</v>
      </c>
      <c r="F113" s="108">
        <v>110</v>
      </c>
      <c r="G113" s="160">
        <f>F113/E113*100</f>
        <v>100</v>
      </c>
      <c r="H113" s="161"/>
    </row>
    <row r="114" spans="1:8" s="2" customFormat="1" ht="15.75" customHeight="1" collapsed="1" x14ac:dyDescent="0.25">
      <c r="A114" s="400" t="s">
        <v>275</v>
      </c>
      <c r="B114" s="400"/>
      <c r="C114" s="400"/>
      <c r="D114" s="400"/>
      <c r="E114" s="400"/>
      <c r="F114" s="400"/>
      <c r="G114" s="400"/>
      <c r="H114" s="400"/>
    </row>
    <row r="115" spans="1:8" s="2" customFormat="1" ht="27.75" hidden="1" customHeight="1" outlineLevel="1" x14ac:dyDescent="0.25">
      <c r="A115" s="162"/>
      <c r="B115" s="395" t="s">
        <v>289</v>
      </c>
      <c r="C115" s="396"/>
      <c r="D115" s="396"/>
      <c r="E115" s="396"/>
      <c r="F115" s="396"/>
      <c r="G115" s="396"/>
      <c r="H115" s="397"/>
    </row>
    <row r="116" spans="1:8" s="2" customFormat="1" ht="42.75" hidden="1" customHeight="1" outlineLevel="1" x14ac:dyDescent="0.25">
      <c r="A116" s="130">
        <v>1</v>
      </c>
      <c r="B116" s="105" t="s">
        <v>276</v>
      </c>
      <c r="C116" s="302" t="s">
        <v>106</v>
      </c>
      <c r="D116" s="25">
        <v>37.9</v>
      </c>
      <c r="E116" s="108">
        <v>39.799999999999997</v>
      </c>
      <c r="F116" s="108">
        <v>39.799999999999997</v>
      </c>
      <c r="G116" s="157">
        <v>100</v>
      </c>
      <c r="H116" s="106"/>
    </row>
    <row r="117" spans="1:8" s="2" customFormat="1" ht="26.25" hidden="1" outlineLevel="1" x14ac:dyDescent="0.25">
      <c r="A117" s="130">
        <v>2</v>
      </c>
      <c r="B117" s="105" t="s">
        <v>277</v>
      </c>
      <c r="C117" s="302" t="s">
        <v>278</v>
      </c>
      <c r="D117" s="25">
        <v>77</v>
      </c>
      <c r="E117" s="108">
        <v>77</v>
      </c>
      <c r="F117" s="108">
        <v>77</v>
      </c>
      <c r="G117" s="163">
        <f t="shared" ref="G117:G120" si="8">F117/E117*100</f>
        <v>100</v>
      </c>
      <c r="H117" s="107"/>
    </row>
    <row r="118" spans="1:8" s="2" customFormat="1" ht="39" hidden="1" outlineLevel="1" x14ac:dyDescent="0.25">
      <c r="A118" s="130">
        <v>3</v>
      </c>
      <c r="B118" s="105" t="s">
        <v>279</v>
      </c>
      <c r="C118" s="302" t="s">
        <v>110</v>
      </c>
      <c r="D118" s="25">
        <v>653</v>
      </c>
      <c r="E118" s="108">
        <v>650</v>
      </c>
      <c r="F118" s="108">
        <v>706</v>
      </c>
      <c r="G118" s="163">
        <f t="shared" si="8"/>
        <v>108.61538461538463</v>
      </c>
      <c r="H118" s="107"/>
    </row>
    <row r="119" spans="1:8" s="2" customFormat="1" ht="26.25" hidden="1" outlineLevel="1" x14ac:dyDescent="0.25">
      <c r="A119" s="130">
        <v>4</v>
      </c>
      <c r="B119" s="105" t="s">
        <v>280</v>
      </c>
      <c r="C119" s="302" t="s">
        <v>278</v>
      </c>
      <c r="D119" s="25">
        <v>1</v>
      </c>
      <c r="E119" s="108">
        <v>1</v>
      </c>
      <c r="F119" s="108">
        <v>1</v>
      </c>
      <c r="G119" s="157">
        <f t="shared" si="8"/>
        <v>100</v>
      </c>
      <c r="H119" s="106"/>
    </row>
    <row r="120" spans="1:8" s="2" customFormat="1" hidden="1" outlineLevel="1" x14ac:dyDescent="0.25">
      <c r="A120" s="130">
        <v>5</v>
      </c>
      <c r="B120" s="105" t="s">
        <v>281</v>
      </c>
      <c r="C120" s="302" t="s">
        <v>110</v>
      </c>
      <c r="D120" s="25">
        <v>250</v>
      </c>
      <c r="E120" s="108">
        <v>300</v>
      </c>
      <c r="F120" s="108">
        <v>300</v>
      </c>
      <c r="G120" s="163">
        <f t="shared" si="8"/>
        <v>100</v>
      </c>
      <c r="H120" s="164"/>
    </row>
    <row r="121" spans="1:8" s="2" customFormat="1" hidden="1" outlineLevel="1" x14ac:dyDescent="0.25">
      <c r="A121" s="162"/>
      <c r="B121" s="395" t="s">
        <v>282</v>
      </c>
      <c r="C121" s="396"/>
      <c r="D121" s="396"/>
      <c r="E121" s="396"/>
      <c r="F121" s="396"/>
      <c r="G121" s="396"/>
      <c r="H121" s="397"/>
    </row>
    <row r="122" spans="1:8" s="2" customFormat="1" ht="26.25" hidden="1" outlineLevel="1" x14ac:dyDescent="0.25">
      <c r="A122" s="130" t="s">
        <v>49</v>
      </c>
      <c r="B122" s="105" t="s">
        <v>283</v>
      </c>
      <c r="C122" s="302" t="s">
        <v>106</v>
      </c>
      <c r="D122" s="165">
        <v>100</v>
      </c>
      <c r="E122" s="166">
        <v>100</v>
      </c>
      <c r="F122" s="166">
        <v>100</v>
      </c>
      <c r="G122" s="165">
        <f>F122/E122*100</f>
        <v>100</v>
      </c>
      <c r="H122" s="167"/>
    </row>
    <row r="123" spans="1:8" s="2" customFormat="1" hidden="1" outlineLevel="1" x14ac:dyDescent="0.25">
      <c r="A123" s="168"/>
      <c r="B123" s="395" t="s">
        <v>531</v>
      </c>
      <c r="C123" s="396"/>
      <c r="D123" s="396"/>
      <c r="E123" s="396"/>
      <c r="F123" s="396"/>
      <c r="G123" s="396"/>
      <c r="H123" s="397"/>
    </row>
    <row r="124" spans="1:8" s="2" customFormat="1" hidden="1" outlineLevel="1" x14ac:dyDescent="0.25">
      <c r="A124" s="86" t="s">
        <v>90</v>
      </c>
      <c r="B124" s="301" t="s">
        <v>284</v>
      </c>
      <c r="C124" s="300" t="s">
        <v>278</v>
      </c>
      <c r="D124" s="165">
        <v>1</v>
      </c>
      <c r="E124" s="166">
        <v>1</v>
      </c>
      <c r="F124" s="166">
        <v>1</v>
      </c>
      <c r="G124" s="165">
        <f>F124/E124*100</f>
        <v>100</v>
      </c>
      <c r="H124" s="169"/>
    </row>
    <row r="125" spans="1:8" s="2" customFormat="1" ht="25.5" hidden="1" outlineLevel="1" x14ac:dyDescent="0.25">
      <c r="A125" s="86" t="s">
        <v>288</v>
      </c>
      <c r="B125" s="301" t="s">
        <v>285</v>
      </c>
      <c r="C125" s="300" t="s">
        <v>278</v>
      </c>
      <c r="D125" s="165">
        <v>77</v>
      </c>
      <c r="E125" s="166">
        <v>77</v>
      </c>
      <c r="F125" s="166">
        <v>77</v>
      </c>
      <c r="G125" s="160">
        <f t="shared" ref="G125" si="9">F125/E125*100</f>
        <v>100</v>
      </c>
      <c r="H125" s="6"/>
    </row>
    <row r="126" spans="1:8" s="2" customFormat="1" hidden="1" outlineLevel="1" x14ac:dyDescent="0.25">
      <c r="A126" s="168"/>
      <c r="B126" s="395" t="s">
        <v>532</v>
      </c>
      <c r="C126" s="396"/>
      <c r="D126" s="396"/>
      <c r="E126" s="396"/>
      <c r="F126" s="396"/>
      <c r="G126" s="396"/>
      <c r="H126" s="397"/>
    </row>
    <row r="127" spans="1:8" s="2" customFormat="1" ht="27.75" hidden="1" customHeight="1" outlineLevel="1" x14ac:dyDescent="0.25">
      <c r="A127" s="86" t="s">
        <v>94</v>
      </c>
      <c r="B127" s="88" t="s">
        <v>286</v>
      </c>
      <c r="C127" s="300" t="s">
        <v>110</v>
      </c>
      <c r="D127" s="165">
        <v>0</v>
      </c>
      <c r="E127" s="166">
        <v>0</v>
      </c>
      <c r="F127" s="166">
        <v>0</v>
      </c>
      <c r="G127" s="165">
        <v>0</v>
      </c>
      <c r="H127" s="403" t="s">
        <v>623</v>
      </c>
    </row>
    <row r="128" spans="1:8" s="2" customFormat="1" ht="26.25" hidden="1" outlineLevel="1" x14ac:dyDescent="0.25">
      <c r="A128" s="86" t="s">
        <v>97</v>
      </c>
      <c r="B128" s="88" t="s">
        <v>287</v>
      </c>
      <c r="C128" s="300" t="s">
        <v>110</v>
      </c>
      <c r="D128" s="165">
        <v>0</v>
      </c>
      <c r="E128" s="166">
        <v>0</v>
      </c>
      <c r="F128" s="166">
        <v>0</v>
      </c>
      <c r="G128" s="157">
        <v>0</v>
      </c>
      <c r="H128" s="404"/>
    </row>
    <row r="129" spans="1:8" s="2" customFormat="1" hidden="1" outlineLevel="1" x14ac:dyDescent="0.25">
      <c r="A129" s="168"/>
      <c r="B129" s="395" t="s">
        <v>534</v>
      </c>
      <c r="C129" s="396"/>
      <c r="D129" s="396"/>
      <c r="E129" s="396"/>
      <c r="F129" s="396"/>
      <c r="G129" s="396"/>
      <c r="H129" s="397"/>
    </row>
    <row r="130" spans="1:8" s="2" customFormat="1" ht="39" hidden="1" outlineLevel="1" x14ac:dyDescent="0.25">
      <c r="A130" s="98" t="s">
        <v>101</v>
      </c>
      <c r="B130" s="88" t="s">
        <v>279</v>
      </c>
      <c r="C130" s="300" t="s">
        <v>110</v>
      </c>
      <c r="D130" s="157">
        <v>653</v>
      </c>
      <c r="E130" s="52">
        <v>650</v>
      </c>
      <c r="F130" s="52">
        <v>706</v>
      </c>
      <c r="G130" s="163">
        <f>F130/E130*100</f>
        <v>108.61538461538463</v>
      </c>
      <c r="H130" s="6"/>
    </row>
    <row r="131" spans="1:8" s="2" customFormat="1" hidden="1" outlineLevel="1" x14ac:dyDescent="0.25">
      <c r="A131" s="98" t="s">
        <v>230</v>
      </c>
      <c r="B131" s="88" t="s">
        <v>533</v>
      </c>
      <c r="C131" s="300" t="s">
        <v>110</v>
      </c>
      <c r="D131" s="157">
        <v>32</v>
      </c>
      <c r="E131" s="52">
        <v>32</v>
      </c>
      <c r="F131" s="52">
        <v>48</v>
      </c>
      <c r="G131" s="163">
        <f>F131/E131*100</f>
        <v>150</v>
      </c>
      <c r="H131" s="6"/>
    </row>
    <row r="132" spans="1:8" s="2" customFormat="1" ht="15.75" customHeight="1" collapsed="1" x14ac:dyDescent="0.25">
      <c r="A132" s="380" t="s">
        <v>615</v>
      </c>
      <c r="B132" s="381"/>
      <c r="C132" s="381"/>
      <c r="D132" s="381"/>
      <c r="E132" s="381"/>
      <c r="F132" s="381"/>
      <c r="G132" s="381"/>
      <c r="H132" s="382"/>
    </row>
    <row r="133" spans="1:8" s="2" customFormat="1" hidden="1" outlineLevel="1" x14ac:dyDescent="0.25">
      <c r="A133" s="300"/>
      <c r="B133" s="332" t="s">
        <v>468</v>
      </c>
      <c r="C133" s="333"/>
      <c r="D133" s="333"/>
      <c r="E133" s="333"/>
      <c r="F133" s="333"/>
      <c r="G133" s="333"/>
      <c r="H133" s="334"/>
    </row>
    <row r="134" spans="1:8" s="2" customFormat="1" ht="25.5" hidden="1" outlineLevel="1" x14ac:dyDescent="0.25">
      <c r="A134" s="131" t="s">
        <v>485</v>
      </c>
      <c r="B134" s="170" t="s">
        <v>563</v>
      </c>
      <c r="C134" s="40" t="s">
        <v>186</v>
      </c>
      <c r="D134" s="102">
        <v>272.06325805803124</v>
      </c>
      <c r="E134" s="57">
        <v>270</v>
      </c>
      <c r="F134" s="57">
        <v>290.74</v>
      </c>
      <c r="G134" s="146">
        <f>F134/E134*100</f>
        <v>107.68148148148148</v>
      </c>
      <c r="H134" s="171"/>
    </row>
    <row r="135" spans="1:8" s="2" customFormat="1" ht="51" hidden="1" outlineLevel="1" x14ac:dyDescent="0.25">
      <c r="A135" s="98" t="s">
        <v>51</v>
      </c>
      <c r="B135" s="172" t="s">
        <v>469</v>
      </c>
      <c r="C135" s="40" t="s">
        <v>3</v>
      </c>
      <c r="D135" s="102">
        <v>10.02</v>
      </c>
      <c r="E135" s="56">
        <v>9.8000000000000007</v>
      </c>
      <c r="F135" s="52">
        <v>9.52</v>
      </c>
      <c r="G135" s="146">
        <f>F135/E135*100</f>
        <v>97.142857142857125</v>
      </c>
      <c r="H135" s="35"/>
    </row>
    <row r="136" spans="1:8" s="2" customFormat="1" hidden="1" outlineLevel="1" x14ac:dyDescent="0.25">
      <c r="A136" s="98" t="s">
        <v>53</v>
      </c>
      <c r="B136" s="172" t="s">
        <v>470</v>
      </c>
      <c r="C136" s="40" t="s">
        <v>471</v>
      </c>
      <c r="D136" s="102">
        <v>541300</v>
      </c>
      <c r="E136" s="173">
        <v>1620725.6</v>
      </c>
      <c r="F136" s="99">
        <v>1991986.3</v>
      </c>
      <c r="G136" s="146">
        <f>F136/E136*100</f>
        <v>122.90706705687873</v>
      </c>
      <c r="H136" s="35"/>
    </row>
    <row r="137" spans="1:8" s="2" customFormat="1" ht="25.5" hidden="1" customHeight="1" outlineLevel="1" x14ac:dyDescent="0.25">
      <c r="A137" s="98" t="s">
        <v>54</v>
      </c>
      <c r="B137" s="172" t="s">
        <v>472</v>
      </c>
      <c r="C137" s="40" t="s">
        <v>2</v>
      </c>
      <c r="D137" s="102">
        <v>621500</v>
      </c>
      <c r="E137" s="103">
        <v>622635</v>
      </c>
      <c r="F137" s="99">
        <v>939145.2</v>
      </c>
      <c r="G137" s="146">
        <f t="shared" ref="G137" si="10">F137/E137*100</f>
        <v>150.83398780987255</v>
      </c>
      <c r="H137" s="153"/>
    </row>
    <row r="138" spans="1:8" s="2" customFormat="1" ht="16.5" hidden="1" customHeight="1" outlineLevel="1" x14ac:dyDescent="0.25">
      <c r="A138" s="300"/>
      <c r="B138" s="377" t="s">
        <v>473</v>
      </c>
      <c r="C138" s="378"/>
      <c r="D138" s="378"/>
      <c r="E138" s="378"/>
      <c r="F138" s="378"/>
      <c r="G138" s="378"/>
      <c r="H138" s="379"/>
    </row>
    <row r="139" spans="1:8" s="2" customFormat="1" ht="16.5" hidden="1" customHeight="1" outlineLevel="1" x14ac:dyDescent="0.25">
      <c r="A139" s="300"/>
      <c r="B139" s="332" t="s">
        <v>474</v>
      </c>
      <c r="C139" s="333"/>
      <c r="D139" s="333"/>
      <c r="E139" s="333"/>
      <c r="F139" s="333"/>
      <c r="G139" s="333"/>
      <c r="H139" s="334"/>
    </row>
    <row r="140" spans="1:8" s="2" customFormat="1" ht="39" hidden="1" outlineLevel="1" x14ac:dyDescent="0.25">
      <c r="A140" s="87" t="s">
        <v>49</v>
      </c>
      <c r="B140" s="91" t="s">
        <v>475</v>
      </c>
      <c r="C140" s="88" t="s">
        <v>186</v>
      </c>
      <c r="D140" s="38">
        <v>0</v>
      </c>
      <c r="E140" s="52">
        <v>9</v>
      </c>
      <c r="F140" s="52">
        <v>1</v>
      </c>
      <c r="G140" s="146">
        <f t="shared" ref="G140:G143" si="11">F140/E140*100</f>
        <v>11.111111111111111</v>
      </c>
      <c r="H140" s="405"/>
    </row>
    <row r="141" spans="1:8" s="2" customFormat="1" ht="51.75" hidden="1" outlineLevel="1" x14ac:dyDescent="0.25">
      <c r="A141" s="87" t="s">
        <v>50</v>
      </c>
      <c r="B141" s="91" t="s">
        <v>624</v>
      </c>
      <c r="C141" s="88" t="s">
        <v>186</v>
      </c>
      <c r="D141" s="38">
        <v>0</v>
      </c>
      <c r="E141" s="52">
        <v>11</v>
      </c>
      <c r="F141" s="52">
        <v>1</v>
      </c>
      <c r="G141" s="146">
        <f t="shared" si="11"/>
        <v>9.0909090909090917</v>
      </c>
      <c r="H141" s="406"/>
    </row>
    <row r="142" spans="1:8" s="2" customFormat="1" ht="25.5" hidden="1" outlineLevel="1" x14ac:dyDescent="0.25">
      <c r="A142" s="87" t="s">
        <v>152</v>
      </c>
      <c r="B142" s="73" t="s">
        <v>476</v>
      </c>
      <c r="C142" s="88" t="s">
        <v>477</v>
      </c>
      <c r="D142" s="38">
        <v>0</v>
      </c>
      <c r="E142" s="52">
        <v>0</v>
      </c>
      <c r="F142" s="52">
        <v>0</v>
      </c>
      <c r="G142" s="146">
        <v>0</v>
      </c>
      <c r="H142" s="406"/>
    </row>
    <row r="143" spans="1:8" s="2" customFormat="1" ht="38.25" hidden="1" outlineLevel="1" x14ac:dyDescent="0.25">
      <c r="A143" s="87" t="s">
        <v>153</v>
      </c>
      <c r="B143" s="73" t="s">
        <v>478</v>
      </c>
      <c r="C143" s="88" t="s">
        <v>186</v>
      </c>
      <c r="D143" s="38">
        <v>0</v>
      </c>
      <c r="E143" s="52">
        <v>1</v>
      </c>
      <c r="F143" s="52">
        <v>0</v>
      </c>
      <c r="G143" s="146">
        <f t="shared" si="11"/>
        <v>0</v>
      </c>
      <c r="H143" s="407"/>
    </row>
    <row r="144" spans="1:8" s="2" customFormat="1" ht="15.75" hidden="1" customHeight="1" outlineLevel="1" x14ac:dyDescent="0.25">
      <c r="A144" s="128"/>
      <c r="B144" s="332" t="s">
        <v>479</v>
      </c>
      <c r="C144" s="333"/>
      <c r="D144" s="333"/>
      <c r="E144" s="333"/>
      <c r="F144" s="333"/>
      <c r="G144" s="333"/>
      <c r="H144" s="334"/>
    </row>
    <row r="145" spans="1:8" s="2" customFormat="1" hidden="1" outlineLevel="1" x14ac:dyDescent="0.25">
      <c r="A145" s="129"/>
      <c r="B145" s="332" t="s">
        <v>480</v>
      </c>
      <c r="C145" s="333"/>
      <c r="D145" s="333"/>
      <c r="E145" s="333"/>
      <c r="F145" s="333"/>
      <c r="G145" s="333"/>
      <c r="H145" s="334"/>
    </row>
    <row r="146" spans="1:8" s="2" customFormat="1" ht="39" hidden="1" outlineLevel="1" x14ac:dyDescent="0.25">
      <c r="A146" s="86" t="s">
        <v>168</v>
      </c>
      <c r="B146" s="73" t="s">
        <v>481</v>
      </c>
      <c r="C146" s="85" t="s">
        <v>3</v>
      </c>
      <c r="D146" s="80">
        <v>814.84</v>
      </c>
      <c r="E146" s="100">
        <v>829.8</v>
      </c>
      <c r="F146" s="101">
        <v>652.52</v>
      </c>
      <c r="G146" s="270">
        <f>F146/E146*100</f>
        <v>78.635815859243195</v>
      </c>
      <c r="H146" s="35" t="s">
        <v>602</v>
      </c>
    </row>
    <row r="147" spans="1:8" s="2" customFormat="1" hidden="1" outlineLevel="1" x14ac:dyDescent="0.25">
      <c r="A147" s="86" t="s">
        <v>92</v>
      </c>
      <c r="B147" s="88" t="s">
        <v>482</v>
      </c>
      <c r="C147" s="300" t="s">
        <v>192</v>
      </c>
      <c r="D147" s="97">
        <v>462.4</v>
      </c>
      <c r="E147" s="101">
        <v>467.61</v>
      </c>
      <c r="F147" s="52">
        <v>452.62</v>
      </c>
      <c r="G147" s="146">
        <f>F147/E147*100</f>
        <v>96.794337161309642</v>
      </c>
      <c r="H147" s="158"/>
    </row>
    <row r="148" spans="1:8" s="2" customFormat="1" ht="26.25" hidden="1" outlineLevel="1" x14ac:dyDescent="0.25">
      <c r="A148" s="98" t="s">
        <v>169</v>
      </c>
      <c r="B148" s="174" t="s">
        <v>550</v>
      </c>
      <c r="C148" s="300" t="s">
        <v>254</v>
      </c>
      <c r="D148" s="149">
        <v>170789.16</v>
      </c>
      <c r="E148" s="52">
        <v>168692.7</v>
      </c>
      <c r="F148" s="52">
        <v>154786.6</v>
      </c>
      <c r="G148" s="146">
        <f>F148/E148*100</f>
        <v>91.756549038577234</v>
      </c>
      <c r="H148" s="153"/>
    </row>
    <row r="149" spans="1:8" s="2" customFormat="1" ht="14.25" hidden="1" customHeight="1" outlineLevel="1" x14ac:dyDescent="0.25">
      <c r="A149" s="127"/>
      <c r="B149" s="332" t="s">
        <v>566</v>
      </c>
      <c r="C149" s="333"/>
      <c r="D149" s="333"/>
      <c r="E149" s="333"/>
      <c r="F149" s="333"/>
      <c r="G149" s="333"/>
      <c r="H149" s="334"/>
    </row>
    <row r="150" spans="1:8" s="2" customFormat="1" hidden="1" outlineLevel="1" x14ac:dyDescent="0.25">
      <c r="A150" s="98" t="s">
        <v>485</v>
      </c>
      <c r="B150" s="30" t="s">
        <v>483</v>
      </c>
      <c r="C150" s="300" t="s">
        <v>484</v>
      </c>
      <c r="D150" s="149">
        <v>77</v>
      </c>
      <c r="E150" s="101">
        <v>77</v>
      </c>
      <c r="F150" s="101">
        <v>77</v>
      </c>
      <c r="G150" s="146">
        <f>F150/E150*100</f>
        <v>100</v>
      </c>
      <c r="H150" s="153"/>
    </row>
    <row r="151" spans="1:8" s="139" customFormat="1" ht="15.75" customHeight="1" collapsed="1" x14ac:dyDescent="0.25">
      <c r="A151" s="331" t="s">
        <v>202</v>
      </c>
      <c r="B151" s="398"/>
      <c r="C151" s="398"/>
      <c r="D151" s="398"/>
      <c r="E151" s="398"/>
      <c r="F151" s="398"/>
      <c r="G151" s="398"/>
      <c r="H151" s="398"/>
    </row>
    <row r="152" spans="1:8" s="2" customFormat="1" ht="18" hidden="1" customHeight="1" outlineLevel="1" x14ac:dyDescent="0.25">
      <c r="A152" s="145"/>
      <c r="B152" s="356" t="s">
        <v>203</v>
      </c>
      <c r="C152" s="357"/>
      <c r="D152" s="357"/>
      <c r="E152" s="357"/>
      <c r="F152" s="357"/>
      <c r="G152" s="357"/>
      <c r="H152" s="358"/>
    </row>
    <row r="153" spans="1:8" s="2" customFormat="1" ht="53.25" hidden="1" customHeight="1" outlineLevel="1" x14ac:dyDescent="0.25">
      <c r="A153" s="28" t="s">
        <v>204</v>
      </c>
      <c r="B153" s="45" t="s">
        <v>511</v>
      </c>
      <c r="C153" s="28" t="s">
        <v>205</v>
      </c>
      <c r="D153" s="15">
        <v>4142</v>
      </c>
      <c r="E153" s="52">
        <v>4142</v>
      </c>
      <c r="F153" s="52">
        <v>4142</v>
      </c>
      <c r="G153" s="149">
        <f>F153/E153*100</f>
        <v>100</v>
      </c>
      <c r="H153" s="153"/>
    </row>
    <row r="154" spans="1:8" s="2" customFormat="1" ht="40.5" hidden="1" customHeight="1" outlineLevel="1" x14ac:dyDescent="0.25">
      <c r="A154" s="28" t="s">
        <v>206</v>
      </c>
      <c r="B154" s="45" t="s">
        <v>207</v>
      </c>
      <c r="C154" s="28" t="s">
        <v>3</v>
      </c>
      <c r="D154" s="15">
        <v>85.8</v>
      </c>
      <c r="E154" s="52">
        <v>100</v>
      </c>
      <c r="F154" s="52">
        <v>100</v>
      </c>
      <c r="G154" s="146">
        <f>F154/E154*100</f>
        <v>100</v>
      </c>
      <c r="H154" s="153"/>
    </row>
    <row r="155" spans="1:8" s="2" customFormat="1" ht="51" hidden="1" outlineLevel="1" x14ac:dyDescent="0.25">
      <c r="A155" s="28" t="s">
        <v>208</v>
      </c>
      <c r="B155" s="11" t="s">
        <v>217</v>
      </c>
      <c r="C155" s="28" t="s">
        <v>205</v>
      </c>
      <c r="D155" s="15">
        <v>179.4</v>
      </c>
      <c r="E155" s="52">
        <v>176.8</v>
      </c>
      <c r="F155" s="52">
        <v>181.1</v>
      </c>
      <c r="G155" s="36">
        <f t="shared" ref="G155:G156" si="12">F155/E155*100</f>
        <v>102.43212669683257</v>
      </c>
      <c r="H155" s="35"/>
    </row>
    <row r="156" spans="1:8" s="2" customFormat="1" ht="63" hidden="1" outlineLevel="1" x14ac:dyDescent="0.25">
      <c r="A156" s="28" t="s">
        <v>208</v>
      </c>
      <c r="B156" s="11" t="s">
        <v>209</v>
      </c>
      <c r="C156" s="28" t="s">
        <v>3</v>
      </c>
      <c r="D156" s="15">
        <v>7.2</v>
      </c>
      <c r="E156" s="52">
        <v>9.3000000000000007</v>
      </c>
      <c r="F156" s="52">
        <v>4.8</v>
      </c>
      <c r="G156" s="36">
        <f t="shared" si="12"/>
        <v>51.612903225806448</v>
      </c>
      <c r="H156" s="177" t="s">
        <v>627</v>
      </c>
    </row>
    <row r="157" spans="1:8" s="2" customFormat="1" ht="15.75" hidden="1" customHeight="1" outlineLevel="1" x14ac:dyDescent="0.25">
      <c r="A157" s="145"/>
      <c r="B157" s="356" t="s">
        <v>210</v>
      </c>
      <c r="C157" s="357"/>
      <c r="D157" s="357"/>
      <c r="E157" s="357"/>
      <c r="F157" s="357"/>
      <c r="G157" s="357"/>
      <c r="H157" s="358"/>
    </row>
    <row r="158" spans="1:8" s="2" customFormat="1" ht="15.75" hidden="1" customHeight="1" outlineLevel="1" x14ac:dyDescent="0.25">
      <c r="A158" s="145"/>
      <c r="B158" s="356" t="s">
        <v>211</v>
      </c>
      <c r="C158" s="357"/>
      <c r="D158" s="357"/>
      <c r="E158" s="357"/>
      <c r="F158" s="357"/>
      <c r="G158" s="357"/>
      <c r="H158" s="358"/>
    </row>
    <row r="159" spans="1:8" s="2" customFormat="1" ht="51" hidden="1" outlineLevel="1" x14ac:dyDescent="0.25">
      <c r="A159" s="122" t="s">
        <v>49</v>
      </c>
      <c r="B159" s="175" t="s">
        <v>212</v>
      </c>
      <c r="C159" s="28" t="s">
        <v>205</v>
      </c>
      <c r="D159" s="15">
        <v>4142</v>
      </c>
      <c r="E159" s="52">
        <v>4142</v>
      </c>
      <c r="F159" s="52">
        <v>4142</v>
      </c>
      <c r="G159" s="149">
        <f>F159/E159*100</f>
        <v>100</v>
      </c>
      <c r="H159" s="153"/>
    </row>
    <row r="160" spans="1:8" s="2" customFormat="1" ht="27" hidden="1" customHeight="1" outlineLevel="1" x14ac:dyDescent="0.25">
      <c r="A160" s="145"/>
      <c r="B160" s="356" t="s">
        <v>213</v>
      </c>
      <c r="C160" s="357"/>
      <c r="D160" s="357"/>
      <c r="E160" s="357"/>
      <c r="F160" s="357"/>
      <c r="G160" s="357"/>
      <c r="H160" s="358"/>
    </row>
    <row r="161" spans="1:8" s="2" customFormat="1" ht="25.5" hidden="1" outlineLevel="1" x14ac:dyDescent="0.25">
      <c r="A161" s="28" t="s">
        <v>50</v>
      </c>
      <c r="B161" s="27" t="s">
        <v>214</v>
      </c>
      <c r="C161" s="28" t="s">
        <v>205</v>
      </c>
      <c r="D161" s="33">
        <v>3552</v>
      </c>
      <c r="E161" s="59">
        <v>4142</v>
      </c>
      <c r="F161" s="59">
        <v>4142</v>
      </c>
      <c r="G161" s="146">
        <f>F161/E161*100</f>
        <v>100</v>
      </c>
      <c r="H161" s="153"/>
    </row>
    <row r="162" spans="1:8" s="2" customFormat="1" hidden="1" outlineLevel="1" x14ac:dyDescent="0.25">
      <c r="A162" s="145"/>
      <c r="B162" s="356" t="s">
        <v>215</v>
      </c>
      <c r="C162" s="357"/>
      <c r="D162" s="357"/>
      <c r="E162" s="357"/>
      <c r="F162" s="357"/>
      <c r="G162" s="357"/>
      <c r="H162" s="358"/>
    </row>
    <row r="163" spans="1:8" s="2" customFormat="1" hidden="1" outlineLevel="1" x14ac:dyDescent="0.25">
      <c r="A163" s="145"/>
      <c r="B163" s="356" t="s">
        <v>216</v>
      </c>
      <c r="C163" s="357"/>
      <c r="D163" s="357"/>
      <c r="E163" s="357"/>
      <c r="F163" s="357"/>
      <c r="G163" s="357"/>
      <c r="H163" s="358"/>
    </row>
    <row r="164" spans="1:8" s="2" customFormat="1" ht="51" hidden="1" outlineLevel="1" x14ac:dyDescent="0.25">
      <c r="A164" s="28" t="s">
        <v>168</v>
      </c>
      <c r="B164" s="11" t="s">
        <v>217</v>
      </c>
      <c r="C164" s="28" t="s">
        <v>205</v>
      </c>
      <c r="D164" s="15">
        <v>179.4</v>
      </c>
      <c r="E164" s="52">
        <v>176.8</v>
      </c>
      <c r="F164" s="52">
        <v>181.1</v>
      </c>
      <c r="G164" s="146">
        <f>F164/E164*100</f>
        <v>102.43212669683257</v>
      </c>
      <c r="H164" s="176"/>
    </row>
    <row r="165" spans="1:8" s="2" customFormat="1" ht="25.5" hidden="1" outlineLevel="1" x14ac:dyDescent="0.25">
      <c r="A165" s="28" t="s">
        <v>92</v>
      </c>
      <c r="B165" s="27" t="s">
        <v>616</v>
      </c>
      <c r="C165" s="28" t="s">
        <v>218</v>
      </c>
      <c r="D165" s="33">
        <v>5042</v>
      </c>
      <c r="E165" s="59">
        <v>3680</v>
      </c>
      <c r="F165" s="59">
        <v>8736</v>
      </c>
      <c r="G165" s="146">
        <f>F165/E165*100</f>
        <v>237.39130434782609</v>
      </c>
      <c r="H165" s="153"/>
    </row>
    <row r="166" spans="1:8" s="2" customFormat="1" hidden="1" outlineLevel="1" x14ac:dyDescent="0.25">
      <c r="A166" s="28"/>
      <c r="B166" s="371" t="s">
        <v>245</v>
      </c>
      <c r="C166" s="372"/>
      <c r="D166" s="372"/>
      <c r="E166" s="372"/>
      <c r="F166" s="372"/>
      <c r="G166" s="372"/>
      <c r="H166" s="373"/>
    </row>
    <row r="167" spans="1:8" s="2" customFormat="1" ht="15.75" hidden="1" outlineLevel="1" x14ac:dyDescent="0.25">
      <c r="A167" s="122" t="s">
        <v>169</v>
      </c>
      <c r="B167" s="27" t="s">
        <v>246</v>
      </c>
      <c r="C167" s="177" t="s">
        <v>247</v>
      </c>
      <c r="D167" s="178">
        <v>7</v>
      </c>
      <c r="E167" s="57">
        <v>4</v>
      </c>
      <c r="F167" s="57">
        <v>5</v>
      </c>
      <c r="G167" s="141">
        <f>E167/F167*100</f>
        <v>80</v>
      </c>
      <c r="H167" s="153"/>
    </row>
    <row r="168" spans="1:8" s="2" customFormat="1" ht="15.75" hidden="1" outlineLevel="1" x14ac:dyDescent="0.25">
      <c r="A168" s="122" t="s">
        <v>248</v>
      </c>
      <c r="B168" s="27" t="s">
        <v>249</v>
      </c>
      <c r="C168" s="177" t="s">
        <v>79</v>
      </c>
      <c r="D168" s="178">
        <v>7</v>
      </c>
      <c r="E168" s="57">
        <v>4</v>
      </c>
      <c r="F168" s="57">
        <v>8</v>
      </c>
      <c r="G168" s="141">
        <f>E168/F168*100</f>
        <v>50</v>
      </c>
      <c r="H168" s="153"/>
    </row>
    <row r="169" spans="1:8" s="2" customFormat="1" hidden="1" outlineLevel="1" x14ac:dyDescent="0.25">
      <c r="A169" s="145"/>
      <c r="B169" s="356" t="s">
        <v>220</v>
      </c>
      <c r="C169" s="357"/>
      <c r="D169" s="357"/>
      <c r="E169" s="357"/>
      <c r="F169" s="357"/>
      <c r="G169" s="357"/>
      <c r="H169" s="358"/>
    </row>
    <row r="170" spans="1:8" s="2" customFormat="1" hidden="1" outlineLevel="1" x14ac:dyDescent="0.25">
      <c r="A170" s="145"/>
      <c r="B170" s="356" t="s">
        <v>219</v>
      </c>
      <c r="C170" s="357"/>
      <c r="D170" s="357"/>
      <c r="E170" s="357"/>
      <c r="F170" s="357"/>
      <c r="G170" s="357"/>
      <c r="H170" s="358"/>
    </row>
    <row r="171" spans="1:8" s="2" customFormat="1" ht="41.25" hidden="1" customHeight="1" outlineLevel="1" x14ac:dyDescent="0.25">
      <c r="A171" s="28" t="s">
        <v>170</v>
      </c>
      <c r="B171" s="45" t="s">
        <v>221</v>
      </c>
      <c r="C171" s="28" t="s">
        <v>3</v>
      </c>
      <c r="D171" s="15">
        <v>100</v>
      </c>
      <c r="E171" s="52">
        <v>100</v>
      </c>
      <c r="F171" s="52">
        <v>99.8</v>
      </c>
      <c r="G171" s="16">
        <f>F171/E171*100</f>
        <v>99.8</v>
      </c>
      <c r="H171" s="32"/>
    </row>
    <row r="172" spans="1:8" s="2" customFormat="1" ht="26.25" hidden="1" outlineLevel="1" x14ac:dyDescent="0.25">
      <c r="A172" s="28" t="s">
        <v>171</v>
      </c>
      <c r="B172" s="45" t="s">
        <v>222</v>
      </c>
      <c r="C172" s="28" t="s">
        <v>3</v>
      </c>
      <c r="D172" s="15">
        <v>100</v>
      </c>
      <c r="E172" s="52">
        <v>100</v>
      </c>
      <c r="F172" s="52">
        <v>100</v>
      </c>
      <c r="G172" s="16">
        <f>F172/E172*100</f>
        <v>100</v>
      </c>
      <c r="H172" s="153"/>
    </row>
    <row r="173" spans="1:8" s="2" customFormat="1" hidden="1" outlineLevel="1" x14ac:dyDescent="0.25">
      <c r="A173" s="145"/>
      <c r="B173" s="356" t="s">
        <v>223</v>
      </c>
      <c r="C173" s="357"/>
      <c r="D173" s="357"/>
      <c r="E173" s="357"/>
      <c r="F173" s="357"/>
      <c r="G173" s="357"/>
      <c r="H173" s="358"/>
    </row>
    <row r="174" spans="1:8" s="2" customFormat="1" ht="30" hidden="1" customHeight="1" outlineLevel="1" x14ac:dyDescent="0.25">
      <c r="A174" s="300" t="s">
        <v>206</v>
      </c>
      <c r="B174" s="301" t="s">
        <v>224</v>
      </c>
      <c r="C174" s="300" t="s">
        <v>79</v>
      </c>
      <c r="D174" s="24">
        <v>13581</v>
      </c>
      <c r="E174" s="66">
        <v>15580</v>
      </c>
      <c r="F174" s="66">
        <v>13726</v>
      </c>
      <c r="G174" s="34">
        <f>F174/E174*100</f>
        <v>88.100128369704748</v>
      </c>
      <c r="H174" s="153" t="s">
        <v>512</v>
      </c>
    </row>
    <row r="175" spans="1:8" s="2" customFormat="1" hidden="1" outlineLevel="1" x14ac:dyDescent="0.25">
      <c r="A175" s="145"/>
      <c r="B175" s="356" t="s">
        <v>225</v>
      </c>
      <c r="C175" s="357"/>
      <c r="D175" s="357"/>
      <c r="E175" s="357"/>
      <c r="F175" s="357"/>
      <c r="G175" s="357"/>
      <c r="H175" s="358"/>
    </row>
    <row r="176" spans="1:8" s="2" customFormat="1" hidden="1" outlineLevel="1" x14ac:dyDescent="0.25">
      <c r="A176" s="145"/>
      <c r="B176" s="356" t="s">
        <v>226</v>
      </c>
      <c r="C176" s="357"/>
      <c r="D176" s="357"/>
      <c r="E176" s="357"/>
      <c r="F176" s="357"/>
      <c r="G176" s="357"/>
      <c r="H176" s="358"/>
    </row>
    <row r="177" spans="1:8" s="2" customFormat="1" ht="25.5" hidden="1" outlineLevel="1" x14ac:dyDescent="0.25">
      <c r="A177" s="300" t="s">
        <v>227</v>
      </c>
      <c r="B177" s="30" t="s">
        <v>228</v>
      </c>
      <c r="C177" s="300" t="s">
        <v>229</v>
      </c>
      <c r="D177" s="79">
        <v>4.2</v>
      </c>
      <c r="E177" s="52">
        <v>0.05</v>
      </c>
      <c r="F177" s="53">
        <v>0.04</v>
      </c>
      <c r="G177" s="146">
        <f>F177/E177*100</f>
        <v>80</v>
      </c>
      <c r="H177" s="152" t="s">
        <v>512</v>
      </c>
    </row>
    <row r="178" spans="1:8" s="2" customFormat="1" hidden="1" outlineLevel="1" x14ac:dyDescent="0.25">
      <c r="A178" s="300" t="s">
        <v>230</v>
      </c>
      <c r="B178" s="30" t="s">
        <v>231</v>
      </c>
      <c r="C178" s="300" t="s">
        <v>232</v>
      </c>
      <c r="D178" s="179">
        <v>21785</v>
      </c>
      <c r="E178" s="180">
        <v>20602</v>
      </c>
      <c r="F178" s="180">
        <v>22322.57</v>
      </c>
      <c r="G178" s="146">
        <f>F178/E178*100</f>
        <v>108.35147073099698</v>
      </c>
      <c r="H178" s="153"/>
    </row>
    <row r="179" spans="1:8" s="2" customFormat="1" hidden="1" outlineLevel="1" x14ac:dyDescent="0.25">
      <c r="A179" s="300" t="s">
        <v>233</v>
      </c>
      <c r="B179" s="30" t="s">
        <v>234</v>
      </c>
      <c r="C179" s="300" t="s">
        <v>3</v>
      </c>
      <c r="D179" s="7">
        <v>33</v>
      </c>
      <c r="E179" s="52">
        <v>37</v>
      </c>
      <c r="F179" s="52">
        <v>33</v>
      </c>
      <c r="G179" s="149">
        <f t="shared" ref="G179" si="13">F179/E179*100</f>
        <v>89.189189189189193</v>
      </c>
      <c r="H179" s="153"/>
    </row>
    <row r="180" spans="1:8" s="2" customFormat="1" ht="15" hidden="1" customHeight="1" outlineLevel="1" x14ac:dyDescent="0.25">
      <c r="A180" s="145"/>
      <c r="B180" s="356" t="s">
        <v>235</v>
      </c>
      <c r="C180" s="357"/>
      <c r="D180" s="357"/>
      <c r="E180" s="357"/>
      <c r="F180" s="357"/>
      <c r="G180" s="357"/>
      <c r="H180" s="358"/>
    </row>
    <row r="181" spans="1:8" s="2" customFormat="1" ht="26.25" hidden="1" customHeight="1" outlineLevel="1" x14ac:dyDescent="0.25">
      <c r="A181" s="145" t="s">
        <v>236</v>
      </c>
      <c r="B181" s="12" t="s">
        <v>228</v>
      </c>
      <c r="C181" s="31" t="s">
        <v>229</v>
      </c>
      <c r="D181" s="7">
        <v>7.0000000000000007E-2</v>
      </c>
      <c r="E181" s="52">
        <v>0.88</v>
      </c>
      <c r="F181" s="52">
        <v>0.81</v>
      </c>
      <c r="G181" s="146">
        <f>F181/E181*100</f>
        <v>92.045454545454547</v>
      </c>
      <c r="H181" s="181"/>
    </row>
    <row r="182" spans="1:8" s="2" customFormat="1" ht="15.75" hidden="1" customHeight="1" outlineLevel="1" x14ac:dyDescent="0.25">
      <c r="A182" s="145" t="s">
        <v>237</v>
      </c>
      <c r="B182" s="12" t="s">
        <v>231</v>
      </c>
      <c r="C182" s="31" t="s">
        <v>232</v>
      </c>
      <c r="D182" s="33">
        <v>1488.92</v>
      </c>
      <c r="E182" s="59">
        <v>2321.21</v>
      </c>
      <c r="F182" s="59">
        <v>3458.89</v>
      </c>
      <c r="G182" s="146">
        <f t="shared" ref="G182:G183" si="14">F182/E182*100</f>
        <v>149.01236854916183</v>
      </c>
      <c r="H182" s="182"/>
    </row>
    <row r="183" spans="1:8" s="2" customFormat="1" hidden="1" outlineLevel="1" x14ac:dyDescent="0.25">
      <c r="A183" s="145" t="s">
        <v>238</v>
      </c>
      <c r="B183" s="12" t="s">
        <v>234</v>
      </c>
      <c r="C183" s="31" t="s">
        <v>3</v>
      </c>
      <c r="D183" s="7">
        <v>100</v>
      </c>
      <c r="E183" s="52">
        <v>99</v>
      </c>
      <c r="F183" s="52">
        <v>99</v>
      </c>
      <c r="G183" s="146">
        <f t="shared" si="14"/>
        <v>100</v>
      </c>
      <c r="H183" s="153"/>
    </row>
    <row r="184" spans="1:8" s="139" customFormat="1" ht="31.5" customHeight="1" collapsed="1" x14ac:dyDescent="0.25">
      <c r="A184" s="367" t="s">
        <v>239</v>
      </c>
      <c r="B184" s="368"/>
      <c r="C184" s="368"/>
      <c r="D184" s="368"/>
      <c r="E184" s="368"/>
      <c r="F184" s="368"/>
      <c r="G184" s="368"/>
      <c r="H184" s="369"/>
    </row>
    <row r="185" spans="1:8" s="2" customFormat="1" ht="18" hidden="1" customHeight="1" outlineLevel="1" x14ac:dyDescent="0.25">
      <c r="A185" s="89"/>
      <c r="B185" s="332" t="s">
        <v>312</v>
      </c>
      <c r="C185" s="333"/>
      <c r="D185" s="333"/>
      <c r="E185" s="333"/>
      <c r="F185" s="333"/>
      <c r="G185" s="333"/>
      <c r="H185" s="334"/>
    </row>
    <row r="186" spans="1:8" s="2" customFormat="1" ht="18" hidden="1" customHeight="1" outlineLevel="1" x14ac:dyDescent="0.25">
      <c r="A186" s="300">
        <v>1</v>
      </c>
      <c r="B186" s="91" t="s">
        <v>313</v>
      </c>
      <c r="C186" s="43" t="s">
        <v>3</v>
      </c>
      <c r="D186" s="7">
        <v>59</v>
      </c>
      <c r="E186" s="52">
        <v>59</v>
      </c>
      <c r="F186" s="52">
        <v>59</v>
      </c>
      <c r="G186" s="7">
        <f>F186/E186*100</f>
        <v>100</v>
      </c>
      <c r="H186" s="299"/>
    </row>
    <row r="187" spans="1:8" s="2" customFormat="1" ht="13.5" hidden="1" customHeight="1" outlineLevel="1" x14ac:dyDescent="0.25">
      <c r="A187" s="300"/>
      <c r="B187" s="401" t="s">
        <v>314</v>
      </c>
      <c r="C187" s="401"/>
      <c r="D187" s="401"/>
      <c r="E187" s="401"/>
      <c r="F187" s="401"/>
      <c r="G187" s="401"/>
      <c r="H187" s="401"/>
    </row>
    <row r="188" spans="1:8" s="2" customFormat="1" ht="12.75" hidden="1" customHeight="1" outlineLevel="1" x14ac:dyDescent="0.25">
      <c r="A188" s="300"/>
      <c r="B188" s="401" t="s">
        <v>315</v>
      </c>
      <c r="C188" s="401"/>
      <c r="D188" s="401"/>
      <c r="E188" s="401"/>
      <c r="F188" s="401"/>
      <c r="G188" s="401"/>
      <c r="H188" s="401"/>
    </row>
    <row r="189" spans="1:8" s="2" customFormat="1" ht="26.25" hidden="1" customHeight="1" outlineLevel="1" x14ac:dyDescent="0.25">
      <c r="A189" s="300" t="s">
        <v>49</v>
      </c>
      <c r="B189" s="91" t="s">
        <v>342</v>
      </c>
      <c r="C189" s="35"/>
      <c r="D189" s="38"/>
      <c r="E189" s="7"/>
      <c r="F189" s="7"/>
      <c r="G189" s="183"/>
      <c r="H189" s="299"/>
    </row>
    <row r="190" spans="1:8" s="2" customFormat="1" ht="15" hidden="1" customHeight="1" outlineLevel="1" x14ac:dyDescent="0.25">
      <c r="A190" s="300" t="s">
        <v>294</v>
      </c>
      <c r="B190" s="120" t="s">
        <v>316</v>
      </c>
      <c r="C190" s="35" t="s">
        <v>317</v>
      </c>
      <c r="D190" s="15">
        <v>4.5999999999999996</v>
      </c>
      <c r="E190" s="52">
        <v>4.5999999999999996</v>
      </c>
      <c r="F190" s="52">
        <v>4.5999999999999996</v>
      </c>
      <c r="G190" s="7">
        <f>F190/E190*100</f>
        <v>100</v>
      </c>
      <c r="H190" s="299"/>
    </row>
    <row r="191" spans="1:8" s="2" customFormat="1" ht="14.25" hidden="1" customHeight="1" outlineLevel="1" x14ac:dyDescent="0.25">
      <c r="A191" s="300" t="s">
        <v>296</v>
      </c>
      <c r="B191" s="120" t="s">
        <v>318</v>
      </c>
      <c r="C191" s="35" t="s">
        <v>317</v>
      </c>
      <c r="D191" s="15">
        <v>6.4</v>
      </c>
      <c r="E191" s="52">
        <v>6.4</v>
      </c>
      <c r="F191" s="52">
        <v>6.4</v>
      </c>
      <c r="G191" s="7">
        <f t="shared" ref="G191:G193" si="15">F191/E191*100</f>
        <v>100</v>
      </c>
      <c r="H191" s="299"/>
    </row>
    <row r="192" spans="1:8" s="2" customFormat="1" ht="14.25" hidden="1" customHeight="1" outlineLevel="1" x14ac:dyDescent="0.25">
      <c r="A192" s="300" t="s">
        <v>298</v>
      </c>
      <c r="B192" s="120" t="s">
        <v>319</v>
      </c>
      <c r="C192" s="35" t="s">
        <v>317</v>
      </c>
      <c r="D192" s="15">
        <v>2.35</v>
      </c>
      <c r="E192" s="52">
        <v>2.35</v>
      </c>
      <c r="F192" s="52">
        <v>2.35</v>
      </c>
      <c r="G192" s="7">
        <f t="shared" si="15"/>
        <v>100</v>
      </c>
      <c r="H192" s="299"/>
    </row>
    <row r="193" spans="1:8" s="2" customFormat="1" ht="14.25" hidden="1" customHeight="1" outlineLevel="1" x14ac:dyDescent="0.25">
      <c r="A193" s="300" t="s">
        <v>300</v>
      </c>
      <c r="B193" s="120" t="s">
        <v>564</v>
      </c>
      <c r="C193" s="35" t="s">
        <v>317</v>
      </c>
      <c r="D193" s="15">
        <v>2.46</v>
      </c>
      <c r="E193" s="52">
        <v>2.46</v>
      </c>
      <c r="F193" s="52">
        <v>2.46</v>
      </c>
      <c r="G193" s="7">
        <f t="shared" si="15"/>
        <v>100</v>
      </c>
      <c r="H193" s="299"/>
    </row>
    <row r="194" spans="1:8" s="2" customFormat="1" ht="12" hidden="1" customHeight="1" outlineLevel="1" x14ac:dyDescent="0.25">
      <c r="A194" s="300" t="s">
        <v>50</v>
      </c>
      <c r="B194" s="91" t="s">
        <v>320</v>
      </c>
      <c r="C194" s="35" t="s">
        <v>3</v>
      </c>
      <c r="D194" s="15" t="s">
        <v>344</v>
      </c>
      <c r="E194" s="52" t="s">
        <v>344</v>
      </c>
      <c r="F194" s="52" t="s">
        <v>344</v>
      </c>
      <c r="G194" s="7">
        <v>100</v>
      </c>
      <c r="H194" s="299"/>
    </row>
    <row r="195" spans="1:8" s="2" customFormat="1" ht="12" hidden="1" customHeight="1" outlineLevel="1" x14ac:dyDescent="0.25">
      <c r="A195" s="300" t="s">
        <v>151</v>
      </c>
      <c r="B195" s="91" t="s">
        <v>517</v>
      </c>
      <c r="C195" s="35" t="s">
        <v>3</v>
      </c>
      <c r="D195" s="15" t="s">
        <v>518</v>
      </c>
      <c r="E195" s="52" t="s">
        <v>519</v>
      </c>
      <c r="F195" s="52" t="s">
        <v>519</v>
      </c>
      <c r="G195" s="7">
        <v>100</v>
      </c>
      <c r="H195" s="299"/>
    </row>
    <row r="196" spans="1:8" s="2" customFormat="1" ht="14.25" hidden="1" customHeight="1" outlineLevel="1" x14ac:dyDescent="0.25">
      <c r="A196" s="300"/>
      <c r="B196" s="330" t="s">
        <v>321</v>
      </c>
      <c r="C196" s="330"/>
      <c r="D196" s="330"/>
      <c r="E196" s="330"/>
      <c r="F196" s="330"/>
      <c r="G196" s="330"/>
      <c r="H196" s="330"/>
    </row>
    <row r="197" spans="1:8" s="2" customFormat="1" ht="12.75" hidden="1" customHeight="1" outlineLevel="1" x14ac:dyDescent="0.25">
      <c r="A197" s="300"/>
      <c r="B197" s="330" t="s">
        <v>322</v>
      </c>
      <c r="C197" s="330"/>
      <c r="D197" s="330"/>
      <c r="E197" s="330"/>
      <c r="F197" s="330"/>
      <c r="G197" s="330"/>
      <c r="H197" s="330"/>
    </row>
    <row r="198" spans="1:8" s="2" customFormat="1" ht="66.75" hidden="1" customHeight="1" outlineLevel="1" x14ac:dyDescent="0.25">
      <c r="A198" s="300" t="s">
        <v>168</v>
      </c>
      <c r="B198" s="45" t="s">
        <v>340</v>
      </c>
      <c r="C198" s="13"/>
      <c r="D198" s="183"/>
      <c r="E198" s="184"/>
      <c r="F198" s="184"/>
      <c r="G198" s="183"/>
      <c r="H198" s="299"/>
    </row>
    <row r="199" spans="1:8" s="2" customFormat="1" ht="14.25" hidden="1" customHeight="1" outlineLevel="1" x14ac:dyDescent="0.25">
      <c r="A199" s="300" t="s">
        <v>190</v>
      </c>
      <c r="B199" s="121" t="s">
        <v>323</v>
      </c>
      <c r="C199" s="44" t="s">
        <v>3</v>
      </c>
      <c r="D199" s="15">
        <v>100</v>
      </c>
      <c r="E199" s="52">
        <v>100</v>
      </c>
      <c r="F199" s="52">
        <v>100</v>
      </c>
      <c r="G199" s="7">
        <v>100</v>
      </c>
      <c r="H199" s="299"/>
    </row>
    <row r="200" spans="1:8" s="2" customFormat="1" ht="15" hidden="1" customHeight="1" outlineLevel="1" x14ac:dyDescent="0.25">
      <c r="A200" s="300" t="s">
        <v>193</v>
      </c>
      <c r="B200" s="121" t="s">
        <v>324</v>
      </c>
      <c r="C200" s="44" t="s">
        <v>3</v>
      </c>
      <c r="D200" s="15">
        <v>75</v>
      </c>
      <c r="E200" s="52">
        <v>75</v>
      </c>
      <c r="F200" s="52">
        <v>75</v>
      </c>
      <c r="G200" s="7">
        <v>100</v>
      </c>
      <c r="H200" s="299"/>
    </row>
    <row r="201" spans="1:8" s="2" customFormat="1" ht="16.5" hidden="1" customHeight="1" outlineLevel="1" x14ac:dyDescent="0.25">
      <c r="A201" s="300" t="s">
        <v>493</v>
      </c>
      <c r="B201" s="121" t="s">
        <v>325</v>
      </c>
      <c r="C201" s="44" t="s">
        <v>3</v>
      </c>
      <c r="D201" s="15">
        <v>100</v>
      </c>
      <c r="E201" s="52">
        <v>100</v>
      </c>
      <c r="F201" s="52">
        <v>100</v>
      </c>
      <c r="G201" s="7">
        <v>100</v>
      </c>
      <c r="H201" s="299"/>
    </row>
    <row r="202" spans="1:8" s="2" customFormat="1" ht="76.5" hidden="1" customHeight="1" outlineLevel="1" x14ac:dyDescent="0.25">
      <c r="A202" s="300" t="s">
        <v>92</v>
      </c>
      <c r="B202" s="45" t="s">
        <v>326</v>
      </c>
      <c r="C202" s="13"/>
      <c r="D202" s="15"/>
      <c r="E202" s="52"/>
      <c r="F202" s="52"/>
      <c r="G202" s="7"/>
      <c r="H202" s="299"/>
    </row>
    <row r="203" spans="1:8" s="2" customFormat="1" ht="15" hidden="1" customHeight="1" outlineLevel="1" x14ac:dyDescent="0.25">
      <c r="A203" s="300" t="s">
        <v>494</v>
      </c>
      <c r="B203" s="121" t="s">
        <v>323</v>
      </c>
      <c r="C203" s="44" t="s">
        <v>3</v>
      </c>
      <c r="D203" s="13">
        <v>100</v>
      </c>
      <c r="E203" s="54">
        <v>100</v>
      </c>
      <c r="F203" s="54">
        <v>100</v>
      </c>
      <c r="G203" s="7">
        <v>100</v>
      </c>
      <c r="H203" s="299"/>
    </row>
    <row r="204" spans="1:8" s="2" customFormat="1" ht="15.75" hidden="1" customHeight="1" outlineLevel="1" x14ac:dyDescent="0.25">
      <c r="A204" s="185" t="s">
        <v>495</v>
      </c>
      <c r="B204" s="121" t="s">
        <v>324</v>
      </c>
      <c r="C204" s="44" t="s">
        <v>3</v>
      </c>
      <c r="D204" s="13">
        <v>75</v>
      </c>
      <c r="E204" s="54">
        <v>75</v>
      </c>
      <c r="F204" s="54">
        <v>75</v>
      </c>
      <c r="G204" s="7">
        <v>100</v>
      </c>
      <c r="H204" s="299"/>
    </row>
    <row r="205" spans="1:8" s="2" customFormat="1" ht="14.25" hidden="1" customHeight="1" outlineLevel="1" x14ac:dyDescent="0.25">
      <c r="A205" s="300" t="s">
        <v>496</v>
      </c>
      <c r="B205" s="121" t="s">
        <v>325</v>
      </c>
      <c r="C205" s="44" t="s">
        <v>3</v>
      </c>
      <c r="D205" s="13">
        <v>100</v>
      </c>
      <c r="E205" s="54">
        <v>100</v>
      </c>
      <c r="F205" s="54">
        <v>100</v>
      </c>
      <c r="G205" s="7">
        <v>100</v>
      </c>
      <c r="H205" s="299"/>
    </row>
    <row r="206" spans="1:8" s="2" customFormat="1" ht="15.75" hidden="1" customHeight="1" outlineLevel="1" x14ac:dyDescent="0.25">
      <c r="A206" s="300"/>
      <c r="B206" s="330" t="s">
        <v>328</v>
      </c>
      <c r="C206" s="330"/>
      <c r="D206" s="330"/>
      <c r="E206" s="330"/>
      <c r="F206" s="330"/>
      <c r="G206" s="330"/>
      <c r="H206" s="330"/>
    </row>
    <row r="207" spans="1:8" s="2" customFormat="1" ht="15.75" hidden="1" customHeight="1" outlineLevel="1" x14ac:dyDescent="0.25">
      <c r="A207" s="301"/>
      <c r="B207" s="330" t="s">
        <v>327</v>
      </c>
      <c r="C207" s="330"/>
      <c r="D207" s="330"/>
      <c r="E207" s="330"/>
      <c r="F207" s="330"/>
      <c r="G207" s="330"/>
      <c r="H207" s="330"/>
    </row>
    <row r="208" spans="1:8" s="2" customFormat="1" ht="38.25" hidden="1" customHeight="1" outlineLevel="1" x14ac:dyDescent="0.25">
      <c r="A208" s="300" t="s">
        <v>170</v>
      </c>
      <c r="B208" s="45" t="s">
        <v>341</v>
      </c>
      <c r="C208" s="44" t="s">
        <v>3</v>
      </c>
      <c r="D208" s="186" t="s">
        <v>76</v>
      </c>
      <c r="E208" s="187" t="s">
        <v>76</v>
      </c>
      <c r="F208" s="187" t="s">
        <v>76</v>
      </c>
      <c r="G208" s="186" t="s">
        <v>76</v>
      </c>
      <c r="H208" s="299"/>
    </row>
    <row r="209" spans="1:10" s="2" customFormat="1" ht="15.75" hidden="1" customHeight="1" outlineLevel="1" x14ac:dyDescent="0.25">
      <c r="A209" s="300"/>
      <c r="B209" s="330" t="s">
        <v>329</v>
      </c>
      <c r="C209" s="330"/>
      <c r="D209" s="330"/>
      <c r="E209" s="330"/>
      <c r="F209" s="330"/>
      <c r="G209" s="330"/>
      <c r="H209" s="330"/>
    </row>
    <row r="210" spans="1:10" s="2" customFormat="1" ht="15" hidden="1" customHeight="1" outlineLevel="1" x14ac:dyDescent="0.25">
      <c r="A210" s="300"/>
      <c r="B210" s="330" t="s">
        <v>343</v>
      </c>
      <c r="C210" s="330"/>
      <c r="D210" s="330"/>
      <c r="E210" s="330"/>
      <c r="F210" s="330"/>
      <c r="G210" s="330"/>
      <c r="H210" s="330"/>
    </row>
    <row r="211" spans="1:10" s="2" customFormat="1" ht="27.75" hidden="1" customHeight="1" outlineLevel="1" x14ac:dyDescent="0.25">
      <c r="A211" s="300" t="s">
        <v>227</v>
      </c>
      <c r="B211" s="45" t="s">
        <v>435</v>
      </c>
      <c r="C211" s="44" t="s">
        <v>3</v>
      </c>
      <c r="D211" s="15">
        <v>97.5</v>
      </c>
      <c r="E211" s="52">
        <v>98.33</v>
      </c>
      <c r="F211" s="52">
        <v>98.33</v>
      </c>
      <c r="G211" s="79">
        <f>F211/E211*100</f>
        <v>100</v>
      </c>
      <c r="H211" s="299"/>
    </row>
    <row r="212" spans="1:10" s="2" customFormat="1" ht="38.25" hidden="1" customHeight="1" outlineLevel="1" x14ac:dyDescent="0.25">
      <c r="A212" s="300" t="s">
        <v>230</v>
      </c>
      <c r="B212" s="45" t="s">
        <v>330</v>
      </c>
      <c r="C212" s="44" t="s">
        <v>3</v>
      </c>
      <c r="D212" s="15">
        <v>100</v>
      </c>
      <c r="E212" s="52">
        <v>100</v>
      </c>
      <c r="F212" s="52">
        <v>100</v>
      </c>
      <c r="G212" s="79">
        <f>F212/E212*100</f>
        <v>100</v>
      </c>
      <c r="H212" s="299"/>
    </row>
    <row r="213" spans="1:10" s="2" customFormat="1" ht="15.75" hidden="1" customHeight="1" outlineLevel="1" x14ac:dyDescent="0.25">
      <c r="A213" s="300"/>
      <c r="B213" s="335" t="s">
        <v>520</v>
      </c>
      <c r="C213" s="336"/>
      <c r="D213" s="336"/>
      <c r="E213" s="336"/>
      <c r="F213" s="336"/>
      <c r="G213" s="336"/>
      <c r="H213" s="337"/>
    </row>
    <row r="214" spans="1:10" s="2" customFormat="1" ht="30" hidden="1" customHeight="1" outlineLevel="1" x14ac:dyDescent="0.25">
      <c r="A214" s="300"/>
      <c r="B214" s="335" t="s">
        <v>331</v>
      </c>
      <c r="C214" s="336"/>
      <c r="D214" s="336"/>
      <c r="E214" s="336"/>
      <c r="F214" s="336"/>
      <c r="G214" s="336"/>
      <c r="H214" s="337"/>
    </row>
    <row r="215" spans="1:10" s="2" customFormat="1" ht="31.5" hidden="1" customHeight="1" outlineLevel="1" x14ac:dyDescent="0.25">
      <c r="A215" s="300" t="s">
        <v>497</v>
      </c>
      <c r="B215" s="45" t="s">
        <v>628</v>
      </c>
      <c r="C215" s="44" t="s">
        <v>3</v>
      </c>
      <c r="D215" s="7">
        <v>3</v>
      </c>
      <c r="E215" s="52">
        <v>70</v>
      </c>
      <c r="F215" s="52">
        <v>79</v>
      </c>
      <c r="G215" s="23">
        <f>F215/E215*100</f>
        <v>112.85714285714286</v>
      </c>
      <c r="H215" s="299"/>
    </row>
    <row r="216" spans="1:10" s="2" customFormat="1" ht="14.25" hidden="1" customHeight="1" outlineLevel="1" x14ac:dyDescent="0.25">
      <c r="A216" s="300"/>
      <c r="B216" s="348" t="s">
        <v>332</v>
      </c>
      <c r="C216" s="348"/>
      <c r="D216" s="348"/>
      <c r="E216" s="348"/>
      <c r="F216" s="348"/>
      <c r="G216" s="348"/>
      <c r="H216" s="348"/>
    </row>
    <row r="217" spans="1:10" s="2" customFormat="1" ht="24.75" hidden="1" customHeight="1" outlineLevel="1" x14ac:dyDescent="0.25">
      <c r="A217" s="300" t="s">
        <v>498</v>
      </c>
      <c r="B217" s="45" t="s">
        <v>629</v>
      </c>
      <c r="C217" s="44" t="s">
        <v>3</v>
      </c>
      <c r="D217" s="7">
        <v>4</v>
      </c>
      <c r="E217" s="52">
        <v>70</v>
      </c>
      <c r="F217" s="52">
        <v>70</v>
      </c>
      <c r="G217" s="79">
        <f>F217/E217*100</f>
        <v>100</v>
      </c>
      <c r="H217" s="299"/>
    </row>
    <row r="218" spans="1:10" s="2" customFormat="1" ht="26.25" hidden="1" customHeight="1" outlineLevel="1" x14ac:dyDescent="0.25">
      <c r="A218" s="300"/>
      <c r="B218" s="335" t="s">
        <v>630</v>
      </c>
      <c r="C218" s="336"/>
      <c r="D218" s="336"/>
      <c r="E218" s="336"/>
      <c r="F218" s="336"/>
      <c r="G218" s="336"/>
      <c r="H218" s="337"/>
    </row>
    <row r="219" spans="1:10" s="2" customFormat="1" ht="78" hidden="1" customHeight="1" outlineLevel="1" x14ac:dyDescent="0.25">
      <c r="A219" s="300" t="s">
        <v>499</v>
      </c>
      <c r="B219" s="45" t="s">
        <v>333</v>
      </c>
      <c r="C219" s="44" t="s">
        <v>334</v>
      </c>
      <c r="D219" s="7">
        <v>0</v>
      </c>
      <c r="E219" s="52">
        <v>3</v>
      </c>
      <c r="F219" s="52">
        <v>3</v>
      </c>
      <c r="G219" s="7">
        <f>F219/E219*100</f>
        <v>100</v>
      </c>
      <c r="H219" s="299"/>
    </row>
    <row r="220" spans="1:10" s="2" customFormat="1" ht="15.75" hidden="1" customHeight="1" outlineLevel="1" x14ac:dyDescent="0.25">
      <c r="A220" s="300"/>
      <c r="B220" s="335" t="s">
        <v>580</v>
      </c>
      <c r="C220" s="336"/>
      <c r="D220" s="336"/>
      <c r="E220" s="336"/>
      <c r="F220" s="336"/>
      <c r="G220" s="336"/>
      <c r="H220" s="337"/>
    </row>
    <row r="221" spans="1:10" s="2" customFormat="1" ht="54.75" hidden="1" customHeight="1" outlineLevel="1" x14ac:dyDescent="0.25">
      <c r="A221" s="300" t="s">
        <v>500</v>
      </c>
      <c r="B221" s="45" t="s">
        <v>335</v>
      </c>
      <c r="C221" s="44" t="s">
        <v>336</v>
      </c>
      <c r="D221" s="7">
        <v>2</v>
      </c>
      <c r="E221" s="52">
        <v>2</v>
      </c>
      <c r="F221" s="52">
        <v>2</v>
      </c>
      <c r="G221" s="7">
        <v>100</v>
      </c>
      <c r="H221" s="299"/>
    </row>
    <row r="222" spans="1:10" s="2" customFormat="1" ht="54" hidden="1" customHeight="1" outlineLevel="1" x14ac:dyDescent="0.25">
      <c r="A222" s="300"/>
      <c r="B222" s="335" t="s">
        <v>581</v>
      </c>
      <c r="C222" s="336"/>
      <c r="D222" s="336"/>
      <c r="E222" s="336"/>
      <c r="F222" s="336"/>
      <c r="G222" s="336"/>
      <c r="H222" s="337"/>
    </row>
    <row r="223" spans="1:10" s="2" customFormat="1" ht="130.5" hidden="1" customHeight="1" outlineLevel="1" x14ac:dyDescent="0.25">
      <c r="A223" s="300" t="s">
        <v>501</v>
      </c>
      <c r="B223" s="45" t="s">
        <v>337</v>
      </c>
      <c r="C223" s="44" t="s">
        <v>336</v>
      </c>
      <c r="D223" s="7">
        <v>1</v>
      </c>
      <c r="E223" s="52">
        <v>0</v>
      </c>
      <c r="F223" s="52">
        <v>0</v>
      </c>
      <c r="G223" s="7" t="e">
        <f>F223/E223*100</f>
        <v>#DIV/0!</v>
      </c>
      <c r="H223" s="299"/>
    </row>
    <row r="224" spans="1:10" s="2" customFormat="1" ht="26.25" hidden="1" customHeight="1" outlineLevel="1" x14ac:dyDescent="0.25">
      <c r="A224" s="300"/>
      <c r="B224" s="335" t="s">
        <v>582</v>
      </c>
      <c r="C224" s="336"/>
      <c r="D224" s="336"/>
      <c r="E224" s="336"/>
      <c r="F224" s="336"/>
      <c r="G224" s="336"/>
      <c r="H224" s="336"/>
      <c r="I224" s="46"/>
      <c r="J224" s="47"/>
    </row>
    <row r="225" spans="1:8" s="2" customFormat="1" ht="65.25" hidden="1" customHeight="1" outlineLevel="1" x14ac:dyDescent="0.25">
      <c r="A225" s="300" t="s">
        <v>502</v>
      </c>
      <c r="B225" s="45" t="s">
        <v>347</v>
      </c>
      <c r="C225" s="44" t="s">
        <v>336</v>
      </c>
      <c r="D225" s="7">
        <v>2</v>
      </c>
      <c r="E225" s="52">
        <v>2</v>
      </c>
      <c r="F225" s="52">
        <v>2</v>
      </c>
      <c r="G225" s="7">
        <v>100</v>
      </c>
      <c r="H225" s="299"/>
    </row>
    <row r="226" spans="1:8" s="2" customFormat="1" ht="26.25" hidden="1" customHeight="1" outlineLevel="1" x14ac:dyDescent="0.25">
      <c r="A226" s="300"/>
      <c r="B226" s="335" t="s">
        <v>583</v>
      </c>
      <c r="C226" s="336"/>
      <c r="D226" s="336"/>
      <c r="E226" s="336"/>
      <c r="F226" s="336"/>
      <c r="G226" s="336"/>
      <c r="H226" s="337"/>
    </row>
    <row r="227" spans="1:8" s="2" customFormat="1" ht="66.75" hidden="1" customHeight="1" outlineLevel="1" x14ac:dyDescent="0.25">
      <c r="A227" s="300" t="s">
        <v>503</v>
      </c>
      <c r="B227" s="45" t="s">
        <v>346</v>
      </c>
      <c r="C227" s="44" t="s">
        <v>336</v>
      </c>
      <c r="D227" s="7">
        <v>2</v>
      </c>
      <c r="E227" s="52">
        <v>0</v>
      </c>
      <c r="F227" s="52">
        <v>0</v>
      </c>
      <c r="G227" s="79" t="e">
        <f>F227/E227*100</f>
        <v>#DIV/0!</v>
      </c>
      <c r="H227" s="299"/>
    </row>
    <row r="228" spans="1:8" s="2" customFormat="1" ht="42" hidden="1" customHeight="1" outlineLevel="1" x14ac:dyDescent="0.25">
      <c r="A228" s="300"/>
      <c r="B228" s="335" t="s">
        <v>631</v>
      </c>
      <c r="C228" s="336"/>
      <c r="D228" s="336"/>
      <c r="E228" s="336"/>
      <c r="F228" s="336"/>
      <c r="G228" s="336"/>
      <c r="H228" s="337"/>
    </row>
    <row r="229" spans="1:8" s="2" customFormat="1" ht="52.5" hidden="1" customHeight="1" outlineLevel="1" x14ac:dyDescent="0.25">
      <c r="A229" s="300" t="s">
        <v>504</v>
      </c>
      <c r="B229" s="45" t="s">
        <v>338</v>
      </c>
      <c r="C229" s="44" t="s">
        <v>336</v>
      </c>
      <c r="D229" s="15">
        <v>0</v>
      </c>
      <c r="E229" s="52">
        <v>1</v>
      </c>
      <c r="F229" s="52">
        <v>1</v>
      </c>
      <c r="G229" s="15">
        <v>100</v>
      </c>
      <c r="H229" s="44"/>
    </row>
    <row r="230" spans="1:8" s="2" customFormat="1" ht="27" hidden="1" customHeight="1" outlineLevel="1" x14ac:dyDescent="0.25">
      <c r="A230" s="300"/>
      <c r="B230" s="335" t="s">
        <v>584</v>
      </c>
      <c r="C230" s="336"/>
      <c r="D230" s="336"/>
      <c r="E230" s="336"/>
      <c r="F230" s="336"/>
      <c r="G230" s="336"/>
      <c r="H230" s="337"/>
    </row>
    <row r="231" spans="1:8" s="2" customFormat="1" ht="16.5" hidden="1" customHeight="1" outlineLevel="1" x14ac:dyDescent="0.25">
      <c r="A231" s="300" t="s">
        <v>505</v>
      </c>
      <c r="B231" s="45" t="s">
        <v>339</v>
      </c>
      <c r="C231" s="44" t="s">
        <v>336</v>
      </c>
      <c r="D231" s="15">
        <v>0</v>
      </c>
      <c r="E231" s="52">
        <v>1</v>
      </c>
      <c r="F231" s="52">
        <v>1</v>
      </c>
      <c r="G231" s="15">
        <v>100</v>
      </c>
      <c r="H231" s="44"/>
    </row>
    <row r="232" spans="1:8" s="2" customFormat="1" ht="15.75" customHeight="1" collapsed="1" x14ac:dyDescent="0.25">
      <c r="A232" s="383" t="s">
        <v>240</v>
      </c>
      <c r="B232" s="343"/>
      <c r="C232" s="343"/>
      <c r="D232" s="343"/>
      <c r="E232" s="343"/>
      <c r="F232" s="343"/>
      <c r="G232" s="343"/>
      <c r="H232" s="411"/>
    </row>
    <row r="233" spans="1:8" s="2" customFormat="1" ht="22.5" hidden="1" customHeight="1" outlineLevel="1" x14ac:dyDescent="0.25">
      <c r="A233" s="148"/>
      <c r="B233" s="353" t="s">
        <v>290</v>
      </c>
      <c r="C233" s="354"/>
      <c r="D233" s="354"/>
      <c r="E233" s="354"/>
      <c r="F233" s="354"/>
      <c r="G233" s="354"/>
      <c r="H233" s="355"/>
    </row>
    <row r="234" spans="1:8" s="2" customFormat="1" ht="66.75" hidden="1" customHeight="1" outlineLevel="1" x14ac:dyDescent="0.25">
      <c r="A234" s="188">
        <v>1</v>
      </c>
      <c r="B234" s="45" t="s">
        <v>291</v>
      </c>
      <c r="C234" s="43" t="s">
        <v>3</v>
      </c>
      <c r="D234" s="153">
        <v>90</v>
      </c>
      <c r="E234" s="166">
        <v>90</v>
      </c>
      <c r="F234" s="166">
        <v>90</v>
      </c>
      <c r="G234" s="153">
        <f>F234/E234*100</f>
        <v>100</v>
      </c>
      <c r="H234" s="156"/>
    </row>
    <row r="235" spans="1:8" s="2" customFormat="1" ht="16.5" hidden="1" customHeight="1" outlineLevel="1" x14ac:dyDescent="0.25">
      <c r="A235" s="148"/>
      <c r="B235" s="353" t="s">
        <v>292</v>
      </c>
      <c r="C235" s="354"/>
      <c r="D235" s="354"/>
      <c r="E235" s="354"/>
      <c r="F235" s="354"/>
      <c r="G235" s="354"/>
      <c r="H235" s="355"/>
    </row>
    <row r="236" spans="1:8" s="2" customFormat="1" ht="16.5" hidden="1" customHeight="1" outlineLevel="1" x14ac:dyDescent="0.25">
      <c r="A236" s="148"/>
      <c r="B236" s="353" t="s">
        <v>293</v>
      </c>
      <c r="C236" s="354"/>
      <c r="D236" s="354"/>
      <c r="E236" s="354"/>
      <c r="F236" s="354"/>
      <c r="G236" s="354"/>
      <c r="H236" s="355"/>
    </row>
    <row r="237" spans="1:8" s="2" customFormat="1" ht="25.5" hidden="1" outlineLevel="1" x14ac:dyDescent="0.25">
      <c r="A237" s="145" t="s">
        <v>49</v>
      </c>
      <c r="B237" s="94" t="s">
        <v>295</v>
      </c>
      <c r="C237" s="31" t="s">
        <v>3</v>
      </c>
      <c r="D237" s="38">
        <v>100</v>
      </c>
      <c r="E237" s="52">
        <v>100</v>
      </c>
      <c r="F237" s="52">
        <v>100</v>
      </c>
      <c r="G237" s="149">
        <f>F237/E237*100</f>
        <v>100</v>
      </c>
      <c r="H237" s="156"/>
    </row>
    <row r="238" spans="1:8" s="2" customFormat="1" ht="76.5" hidden="1" outlineLevel="1" x14ac:dyDescent="0.25">
      <c r="A238" s="145" t="s">
        <v>50</v>
      </c>
      <c r="B238" s="94" t="s">
        <v>297</v>
      </c>
      <c r="C238" s="31" t="s">
        <v>3</v>
      </c>
      <c r="D238" s="38">
        <v>100</v>
      </c>
      <c r="E238" s="52">
        <v>100</v>
      </c>
      <c r="F238" s="52">
        <v>100</v>
      </c>
      <c r="G238" s="149">
        <f t="shared" ref="G238:G240" si="16">F238/E238*100</f>
        <v>100</v>
      </c>
      <c r="H238" s="156"/>
    </row>
    <row r="239" spans="1:8" s="2" customFormat="1" ht="51" hidden="1" outlineLevel="1" x14ac:dyDescent="0.25">
      <c r="A239" s="145" t="s">
        <v>151</v>
      </c>
      <c r="B239" s="94" t="s">
        <v>299</v>
      </c>
      <c r="C239" s="31" t="s">
        <v>3</v>
      </c>
      <c r="D239" s="38">
        <v>16</v>
      </c>
      <c r="E239" s="52">
        <v>16</v>
      </c>
      <c r="F239" s="52">
        <v>16</v>
      </c>
      <c r="G239" s="149">
        <f t="shared" si="16"/>
        <v>100</v>
      </c>
      <c r="H239" s="156"/>
    </row>
    <row r="240" spans="1:8" s="2" customFormat="1" ht="76.5" hidden="1" outlineLevel="1" x14ac:dyDescent="0.25">
      <c r="A240" s="145" t="s">
        <v>152</v>
      </c>
      <c r="B240" s="94" t="s">
        <v>301</v>
      </c>
      <c r="C240" s="31" t="s">
        <v>3</v>
      </c>
      <c r="D240" s="38">
        <v>24</v>
      </c>
      <c r="E240" s="52">
        <v>24</v>
      </c>
      <c r="F240" s="52">
        <v>24</v>
      </c>
      <c r="G240" s="149">
        <f t="shared" si="16"/>
        <v>100</v>
      </c>
      <c r="H240" s="156"/>
    </row>
    <row r="241" spans="1:8" s="2" customFormat="1" ht="18" hidden="1" customHeight="1" outlineLevel="1" x14ac:dyDescent="0.25">
      <c r="A241" s="145"/>
      <c r="B241" s="353" t="s">
        <v>302</v>
      </c>
      <c r="C241" s="354"/>
      <c r="D241" s="354"/>
      <c r="E241" s="354"/>
      <c r="F241" s="354"/>
      <c r="G241" s="354"/>
      <c r="H241" s="355"/>
    </row>
    <row r="242" spans="1:8" s="2" customFormat="1" ht="16.5" hidden="1" customHeight="1" outlineLevel="1" x14ac:dyDescent="0.25">
      <c r="A242" s="145"/>
      <c r="B242" s="353" t="s">
        <v>303</v>
      </c>
      <c r="C242" s="354"/>
      <c r="D242" s="354"/>
      <c r="E242" s="354"/>
      <c r="F242" s="354"/>
      <c r="G242" s="354"/>
      <c r="H242" s="355"/>
    </row>
    <row r="243" spans="1:8" s="2" customFormat="1" ht="39.75" hidden="1" customHeight="1" outlineLevel="1" x14ac:dyDescent="0.25">
      <c r="A243" s="189" t="s">
        <v>168</v>
      </c>
      <c r="B243" s="88" t="s">
        <v>304</v>
      </c>
      <c r="C243" s="43" t="s">
        <v>278</v>
      </c>
      <c r="D243" s="7">
        <v>150</v>
      </c>
      <c r="E243" s="52">
        <v>150</v>
      </c>
      <c r="F243" s="52">
        <v>150</v>
      </c>
      <c r="G243" s="149">
        <f>F243/E243*100</f>
        <v>100</v>
      </c>
      <c r="H243" s="156"/>
    </row>
    <row r="244" spans="1:8" s="2" customFormat="1" ht="51.75" hidden="1" outlineLevel="1" x14ac:dyDescent="0.25">
      <c r="A244" s="189" t="s">
        <v>92</v>
      </c>
      <c r="B244" s="88" t="s">
        <v>305</v>
      </c>
      <c r="C244" s="43" t="s">
        <v>3</v>
      </c>
      <c r="D244" s="7">
        <v>100</v>
      </c>
      <c r="E244" s="52">
        <v>100</v>
      </c>
      <c r="F244" s="52">
        <v>100</v>
      </c>
      <c r="G244" s="149">
        <f t="shared" ref="G244:G247" si="17">F244/E244*100</f>
        <v>100</v>
      </c>
      <c r="H244" s="156"/>
    </row>
    <row r="245" spans="1:8" s="2" customFormat="1" ht="40.5" hidden="1" customHeight="1" outlineLevel="1" x14ac:dyDescent="0.25">
      <c r="A245" s="189" t="s">
        <v>169</v>
      </c>
      <c r="B245" s="88" t="s">
        <v>306</v>
      </c>
      <c r="C245" s="43" t="s">
        <v>278</v>
      </c>
      <c r="D245" s="7">
        <v>40</v>
      </c>
      <c r="E245" s="52">
        <v>40</v>
      </c>
      <c r="F245" s="52">
        <v>40</v>
      </c>
      <c r="G245" s="190">
        <f t="shared" si="17"/>
        <v>100</v>
      </c>
      <c r="H245" s="42"/>
    </row>
    <row r="246" spans="1:8" s="2" customFormat="1" ht="51" hidden="1" outlineLevel="1" x14ac:dyDescent="0.25">
      <c r="A246" s="189" t="s">
        <v>248</v>
      </c>
      <c r="B246" s="30" t="s">
        <v>307</v>
      </c>
      <c r="C246" s="43" t="s">
        <v>278</v>
      </c>
      <c r="D246" s="7">
        <v>14</v>
      </c>
      <c r="E246" s="52">
        <v>14</v>
      </c>
      <c r="F246" s="52">
        <v>14</v>
      </c>
      <c r="G246" s="149">
        <f t="shared" si="17"/>
        <v>100</v>
      </c>
      <c r="H246" s="156"/>
    </row>
    <row r="247" spans="1:8" s="2" customFormat="1" ht="51" hidden="1" outlineLevel="1" x14ac:dyDescent="0.25">
      <c r="A247" s="189" t="s">
        <v>515</v>
      </c>
      <c r="B247" s="30" t="s">
        <v>516</v>
      </c>
      <c r="C247" s="43" t="s">
        <v>278</v>
      </c>
      <c r="D247" s="7">
        <v>1</v>
      </c>
      <c r="E247" s="52">
        <v>1</v>
      </c>
      <c r="F247" s="108">
        <v>1</v>
      </c>
      <c r="G247" s="191">
        <f t="shared" si="17"/>
        <v>100</v>
      </c>
      <c r="H247" s="192"/>
    </row>
    <row r="248" spans="1:8" s="2" customFormat="1" hidden="1" outlineLevel="1" x14ac:dyDescent="0.25">
      <c r="A248" s="145"/>
      <c r="B248" s="329" t="s">
        <v>310</v>
      </c>
      <c r="C248" s="329"/>
      <c r="D248" s="329"/>
      <c r="E248" s="329"/>
      <c r="F248" s="370"/>
      <c r="G248" s="370"/>
      <c r="H248" s="370"/>
    </row>
    <row r="249" spans="1:8" s="2" customFormat="1" hidden="1" outlineLevel="1" x14ac:dyDescent="0.25">
      <c r="A249" s="145"/>
      <c r="B249" s="329" t="s">
        <v>308</v>
      </c>
      <c r="C249" s="329"/>
      <c r="D249" s="329"/>
      <c r="E249" s="329"/>
      <c r="F249" s="329"/>
      <c r="G249" s="329"/>
      <c r="H249" s="329"/>
    </row>
    <row r="250" spans="1:8" s="2" customFormat="1" ht="24" hidden="1" customHeight="1" outlineLevel="1" x14ac:dyDescent="0.25">
      <c r="A250" s="145" t="s">
        <v>170</v>
      </c>
      <c r="B250" s="30" t="s">
        <v>309</v>
      </c>
      <c r="C250" s="43" t="s">
        <v>3</v>
      </c>
      <c r="D250" s="38">
        <v>100</v>
      </c>
      <c r="E250" s="52">
        <v>100</v>
      </c>
      <c r="F250" s="52">
        <v>100</v>
      </c>
      <c r="G250" s="38">
        <f>F250/E250*100</f>
        <v>100</v>
      </c>
      <c r="H250" s="303"/>
    </row>
    <row r="251" spans="1:8" s="139" customFormat="1" ht="15.75" customHeight="1" collapsed="1" x14ac:dyDescent="0.25">
      <c r="A251" s="383" t="s">
        <v>241</v>
      </c>
      <c r="B251" s="384"/>
      <c r="C251" s="384"/>
      <c r="D251" s="384"/>
      <c r="E251" s="384"/>
      <c r="F251" s="384"/>
      <c r="G251" s="384"/>
      <c r="H251" s="385"/>
    </row>
    <row r="252" spans="1:8" s="2" customFormat="1" ht="41.25" hidden="1" customHeight="1" outlineLevel="1" x14ac:dyDescent="0.25">
      <c r="A252" s="123"/>
      <c r="B252" s="353" t="s">
        <v>382</v>
      </c>
      <c r="C252" s="354"/>
      <c r="D252" s="354"/>
      <c r="E252" s="354"/>
      <c r="F252" s="354"/>
      <c r="G252" s="354"/>
      <c r="H252" s="355"/>
    </row>
    <row r="253" spans="1:8" s="2" customFormat="1" ht="26.25" hidden="1" outlineLevel="1" x14ac:dyDescent="0.25">
      <c r="A253" s="145">
        <v>1</v>
      </c>
      <c r="B253" s="93" t="s">
        <v>576</v>
      </c>
      <c r="C253" s="39" t="s">
        <v>247</v>
      </c>
      <c r="D253" s="153">
        <v>4</v>
      </c>
      <c r="E253" s="166">
        <v>33</v>
      </c>
      <c r="F253" s="166">
        <v>33</v>
      </c>
      <c r="G253" s="171">
        <f>F253/E253*100</f>
        <v>100</v>
      </c>
      <c r="H253" s="176"/>
    </row>
    <row r="254" spans="1:8" s="2" customFormat="1" ht="18.75" hidden="1" customHeight="1" outlineLevel="1" x14ac:dyDescent="0.25">
      <c r="A254" s="124"/>
      <c r="B254" s="356" t="s">
        <v>577</v>
      </c>
      <c r="C254" s="357"/>
      <c r="D254" s="357"/>
      <c r="E254" s="357"/>
      <c r="F254" s="357"/>
      <c r="G254" s="357"/>
      <c r="H254" s="358"/>
    </row>
    <row r="255" spans="1:8" s="2" customFormat="1" ht="25.5" hidden="1" outlineLevel="1" x14ac:dyDescent="0.25">
      <c r="A255" s="193" t="s">
        <v>87</v>
      </c>
      <c r="B255" s="49" t="s">
        <v>546</v>
      </c>
      <c r="C255" s="43" t="s">
        <v>247</v>
      </c>
      <c r="D255" s="153">
        <v>3</v>
      </c>
      <c r="E255" s="166">
        <v>3</v>
      </c>
      <c r="F255" s="166">
        <v>3</v>
      </c>
      <c r="G255" s="153">
        <v>100</v>
      </c>
      <c r="H255" s="156"/>
    </row>
    <row r="256" spans="1:8" s="2" customFormat="1" ht="38.25" hidden="1" outlineLevel="1" x14ac:dyDescent="0.25">
      <c r="A256" s="193" t="s">
        <v>383</v>
      </c>
      <c r="B256" s="49" t="s">
        <v>547</v>
      </c>
      <c r="C256" s="40" t="s">
        <v>247</v>
      </c>
      <c r="D256" s="153">
        <v>4</v>
      </c>
      <c r="E256" s="166">
        <v>9</v>
      </c>
      <c r="F256" s="166">
        <v>9</v>
      </c>
      <c r="G256" s="171">
        <f>F256/E256*100</f>
        <v>100</v>
      </c>
      <c r="H256" s="156"/>
    </row>
    <row r="257" spans="1:8" s="2" customFormat="1" ht="38.25" hidden="1" outlineLevel="1" x14ac:dyDescent="0.25">
      <c r="A257" s="193" t="s">
        <v>594</v>
      </c>
      <c r="B257" s="49" t="s">
        <v>595</v>
      </c>
      <c r="C257" s="40" t="s">
        <v>247</v>
      </c>
      <c r="D257" s="153">
        <v>0</v>
      </c>
      <c r="E257" s="166">
        <v>1</v>
      </c>
      <c r="F257" s="166">
        <v>1</v>
      </c>
      <c r="G257" s="171">
        <f>F257/E257*100</f>
        <v>100</v>
      </c>
      <c r="H257" s="156"/>
    </row>
    <row r="258" spans="1:8" s="2" customFormat="1" ht="25.5" hidden="1" outlineLevel="1" x14ac:dyDescent="0.25">
      <c r="A258" s="193" t="s">
        <v>596</v>
      </c>
      <c r="B258" s="49" t="s">
        <v>597</v>
      </c>
      <c r="C258" s="40" t="s">
        <v>247</v>
      </c>
      <c r="D258" s="153">
        <v>0</v>
      </c>
      <c r="E258" s="166">
        <v>1</v>
      </c>
      <c r="F258" s="166">
        <v>1</v>
      </c>
      <c r="G258" s="171">
        <f>F258/E258*100</f>
        <v>100</v>
      </c>
      <c r="H258" s="156"/>
    </row>
    <row r="259" spans="1:8" s="2" customFormat="1" ht="38.25" hidden="1" outlineLevel="1" x14ac:dyDescent="0.25">
      <c r="A259" s="193" t="s">
        <v>641</v>
      </c>
      <c r="B259" s="49" t="s">
        <v>642</v>
      </c>
      <c r="C259" s="40" t="s">
        <v>247</v>
      </c>
      <c r="D259" s="202" t="s">
        <v>76</v>
      </c>
      <c r="E259" s="166">
        <v>1</v>
      </c>
      <c r="F259" s="166">
        <v>1</v>
      </c>
      <c r="G259" s="171">
        <f>F259/E259*100</f>
        <v>100</v>
      </c>
      <c r="H259" s="156"/>
    </row>
    <row r="260" spans="1:8" s="2" customFormat="1" ht="25.5" hidden="1" outlineLevel="1" x14ac:dyDescent="0.25">
      <c r="A260" s="193" t="s">
        <v>643</v>
      </c>
      <c r="B260" s="49" t="s">
        <v>644</v>
      </c>
      <c r="C260" s="40" t="s">
        <v>247</v>
      </c>
      <c r="D260" s="202" t="s">
        <v>76</v>
      </c>
      <c r="E260" s="166">
        <v>0</v>
      </c>
      <c r="F260" s="166">
        <v>0</v>
      </c>
      <c r="G260" s="171">
        <v>100</v>
      </c>
      <c r="H260" s="156"/>
    </row>
    <row r="261" spans="1:8" s="2" customFormat="1" ht="15.75" collapsed="1" x14ac:dyDescent="0.25">
      <c r="A261" s="331" t="s">
        <v>173</v>
      </c>
      <c r="B261" s="347"/>
      <c r="C261" s="347"/>
      <c r="D261" s="347"/>
      <c r="E261" s="347"/>
      <c r="F261" s="347"/>
      <c r="G261" s="347"/>
      <c r="H261" s="347"/>
    </row>
    <row r="262" spans="1:8" ht="31.5" hidden="1" customHeight="1" outlineLevel="1" x14ac:dyDescent="0.25">
      <c r="A262" s="152"/>
      <c r="B262" s="338" t="s">
        <v>174</v>
      </c>
      <c r="C262" s="339"/>
      <c r="D262" s="339"/>
      <c r="E262" s="339"/>
      <c r="F262" s="339"/>
      <c r="G262" s="339"/>
      <c r="H262" s="339"/>
    </row>
    <row r="263" spans="1:8" ht="39" hidden="1" outlineLevel="1" x14ac:dyDescent="0.25">
      <c r="A263" s="40" t="s">
        <v>49</v>
      </c>
      <c r="B263" s="91" t="s">
        <v>175</v>
      </c>
      <c r="C263" s="40" t="s">
        <v>3</v>
      </c>
      <c r="D263" s="38">
        <v>100.7</v>
      </c>
      <c r="E263" s="52">
        <v>100.7</v>
      </c>
      <c r="F263" s="52">
        <v>100.7</v>
      </c>
      <c r="G263" s="146">
        <f>F263/E263*100</f>
        <v>100</v>
      </c>
      <c r="H263" s="146"/>
    </row>
    <row r="264" spans="1:8" ht="63.75" hidden="1" outlineLevel="1" x14ac:dyDescent="0.25">
      <c r="A264" s="40" t="s">
        <v>50</v>
      </c>
      <c r="B264" s="72" t="s">
        <v>176</v>
      </c>
      <c r="C264" s="40" t="s">
        <v>79</v>
      </c>
      <c r="D264" s="38">
        <v>440</v>
      </c>
      <c r="E264" s="52">
        <v>430</v>
      </c>
      <c r="F264" s="52">
        <v>430</v>
      </c>
      <c r="G264" s="146">
        <f t="shared" ref="G264" si="18">F264/E264*100</f>
        <v>100</v>
      </c>
      <c r="H264" s="149"/>
    </row>
    <row r="265" spans="1:8" s="2" customFormat="1" ht="15.75" hidden="1" customHeight="1" outlineLevel="1" x14ac:dyDescent="0.25">
      <c r="A265" s="40"/>
      <c r="B265" s="338" t="s">
        <v>177</v>
      </c>
      <c r="C265" s="339"/>
      <c r="D265" s="339"/>
      <c r="E265" s="339"/>
      <c r="F265" s="339"/>
      <c r="G265" s="339"/>
      <c r="H265" s="339"/>
    </row>
    <row r="266" spans="1:8" s="2" customFormat="1" ht="15.75" hidden="1" customHeight="1" outlineLevel="1" x14ac:dyDescent="0.25">
      <c r="A266" s="40"/>
      <c r="B266" s="338" t="s">
        <v>178</v>
      </c>
      <c r="C266" s="339"/>
      <c r="D266" s="339"/>
      <c r="E266" s="339"/>
      <c r="F266" s="339"/>
      <c r="G266" s="339"/>
      <c r="H266" s="339"/>
    </row>
    <row r="267" spans="1:8" s="2" customFormat="1" hidden="1" outlineLevel="1" x14ac:dyDescent="0.25">
      <c r="A267" s="40" t="s">
        <v>49</v>
      </c>
      <c r="B267" s="72" t="s">
        <v>179</v>
      </c>
      <c r="C267" s="40"/>
      <c r="D267" s="38"/>
      <c r="E267" s="52">
        <f>E268+E269+E270</f>
        <v>496</v>
      </c>
      <c r="F267" s="52">
        <f>F268+F269+F270</f>
        <v>265</v>
      </c>
      <c r="G267" s="146">
        <f>F267/E267*100</f>
        <v>53.427419354838712</v>
      </c>
      <c r="H267" s="153"/>
    </row>
    <row r="268" spans="1:8" s="2" customFormat="1" hidden="1" outlineLevel="1" x14ac:dyDescent="0.25">
      <c r="A268" s="40" t="s">
        <v>296</v>
      </c>
      <c r="B268" s="194" t="s">
        <v>180</v>
      </c>
      <c r="C268" s="40" t="s">
        <v>181</v>
      </c>
      <c r="D268" s="38">
        <v>192</v>
      </c>
      <c r="E268" s="52">
        <v>276</v>
      </c>
      <c r="F268" s="58">
        <v>177</v>
      </c>
      <c r="G268" s="146">
        <f t="shared" ref="G268:G274" si="19">F268/E268*100</f>
        <v>64.130434782608688</v>
      </c>
      <c r="H268" s="153"/>
    </row>
    <row r="269" spans="1:8" s="2" customFormat="1" hidden="1" outlineLevel="1" x14ac:dyDescent="0.25">
      <c r="A269" s="40" t="s">
        <v>298</v>
      </c>
      <c r="B269" s="194" t="s">
        <v>182</v>
      </c>
      <c r="C269" s="40" t="s">
        <v>181</v>
      </c>
      <c r="D269" s="38">
        <v>67</v>
      </c>
      <c r="E269" s="52">
        <v>155</v>
      </c>
      <c r="F269" s="58">
        <v>53</v>
      </c>
      <c r="G269" s="146">
        <f t="shared" si="19"/>
        <v>34.193548387096776</v>
      </c>
      <c r="H269" s="153"/>
    </row>
    <row r="270" spans="1:8" s="2" customFormat="1" hidden="1" outlineLevel="1" x14ac:dyDescent="0.25">
      <c r="A270" s="40" t="s">
        <v>300</v>
      </c>
      <c r="B270" s="194" t="s">
        <v>183</v>
      </c>
      <c r="C270" s="40" t="s">
        <v>181</v>
      </c>
      <c r="D270" s="38">
        <v>41</v>
      </c>
      <c r="E270" s="52">
        <v>65</v>
      </c>
      <c r="F270" s="58">
        <v>35</v>
      </c>
      <c r="G270" s="146">
        <f t="shared" si="19"/>
        <v>53.846153846153847</v>
      </c>
      <c r="H270" s="153"/>
    </row>
    <row r="271" spans="1:8" s="2" customFormat="1" ht="19.5" hidden="1" customHeight="1" outlineLevel="1" x14ac:dyDescent="0.25">
      <c r="A271" s="40" t="s">
        <v>50</v>
      </c>
      <c r="B271" s="72" t="s">
        <v>521</v>
      </c>
      <c r="C271" s="195"/>
      <c r="D271" s="38"/>
      <c r="E271" s="52"/>
      <c r="F271" s="58"/>
      <c r="G271" s="146"/>
      <c r="H271" s="153"/>
    </row>
    <row r="272" spans="1:8" s="2" customFormat="1" hidden="1" outlineLevel="1" x14ac:dyDescent="0.25">
      <c r="A272" s="40" t="s">
        <v>525</v>
      </c>
      <c r="B272" s="194" t="s">
        <v>522</v>
      </c>
      <c r="C272" s="40" t="s">
        <v>195</v>
      </c>
      <c r="D272" s="38">
        <v>145</v>
      </c>
      <c r="E272" s="52">
        <v>125</v>
      </c>
      <c r="F272" s="58">
        <v>112</v>
      </c>
      <c r="G272" s="146">
        <f t="shared" si="19"/>
        <v>89.600000000000009</v>
      </c>
      <c r="H272" s="153"/>
    </row>
    <row r="273" spans="1:8" s="2" customFormat="1" hidden="1" outlineLevel="1" x14ac:dyDescent="0.25">
      <c r="A273" s="40" t="s">
        <v>526</v>
      </c>
      <c r="B273" s="194" t="s">
        <v>523</v>
      </c>
      <c r="C273" s="40" t="s">
        <v>195</v>
      </c>
      <c r="D273" s="38">
        <v>477</v>
      </c>
      <c r="E273" s="52">
        <v>437</v>
      </c>
      <c r="F273" s="58">
        <v>372</v>
      </c>
      <c r="G273" s="146">
        <f t="shared" si="19"/>
        <v>85.125858123569799</v>
      </c>
      <c r="H273" s="153"/>
    </row>
    <row r="274" spans="1:8" s="2" customFormat="1" hidden="1" outlineLevel="1" x14ac:dyDescent="0.25">
      <c r="A274" s="40" t="s">
        <v>527</v>
      </c>
      <c r="B274" s="194" t="s">
        <v>524</v>
      </c>
      <c r="C274" s="40" t="s">
        <v>528</v>
      </c>
      <c r="D274" s="38">
        <v>440</v>
      </c>
      <c r="E274" s="52">
        <v>420</v>
      </c>
      <c r="F274" s="58">
        <v>415</v>
      </c>
      <c r="G274" s="146">
        <f t="shared" si="19"/>
        <v>98.80952380952381</v>
      </c>
      <c r="H274" s="153"/>
    </row>
    <row r="275" spans="1:8" s="2" customFormat="1" ht="28.5" hidden="1" customHeight="1" outlineLevel="1" x14ac:dyDescent="0.25">
      <c r="A275" s="40"/>
      <c r="B275" s="338" t="s">
        <v>184</v>
      </c>
      <c r="C275" s="339"/>
      <c r="D275" s="339"/>
      <c r="E275" s="339"/>
      <c r="F275" s="339"/>
      <c r="G275" s="339"/>
      <c r="H275" s="339"/>
    </row>
    <row r="276" spans="1:8" s="2" customFormat="1" ht="29.25" hidden="1" customHeight="1" outlineLevel="1" x14ac:dyDescent="0.25">
      <c r="A276" s="40" t="s">
        <v>168</v>
      </c>
      <c r="B276" s="72" t="s">
        <v>185</v>
      </c>
      <c r="C276" s="40" t="s">
        <v>186</v>
      </c>
      <c r="D276" s="153">
        <v>12</v>
      </c>
      <c r="E276" s="166">
        <v>12</v>
      </c>
      <c r="F276" s="166">
        <v>9</v>
      </c>
      <c r="G276" s="153">
        <f>F276/E276*100</f>
        <v>75</v>
      </c>
      <c r="H276" s="153"/>
    </row>
    <row r="277" spans="1:8" s="2" customFormat="1" ht="15.75" hidden="1" customHeight="1" outlineLevel="1" x14ac:dyDescent="0.25">
      <c r="A277" s="40"/>
      <c r="B277" s="338" t="s">
        <v>187</v>
      </c>
      <c r="C277" s="339"/>
      <c r="D277" s="339"/>
      <c r="E277" s="339"/>
      <c r="F277" s="339"/>
      <c r="G277" s="339"/>
      <c r="H277" s="339"/>
    </row>
    <row r="278" spans="1:8" s="2" customFormat="1" ht="15.75" hidden="1" customHeight="1" outlineLevel="1" x14ac:dyDescent="0.25">
      <c r="A278" s="40"/>
      <c r="B278" s="338" t="s">
        <v>188</v>
      </c>
      <c r="C278" s="339"/>
      <c r="D278" s="339"/>
      <c r="E278" s="339"/>
      <c r="F278" s="339"/>
      <c r="G278" s="339"/>
      <c r="H278" s="339"/>
    </row>
    <row r="279" spans="1:8" s="2" customFormat="1" ht="15.75" hidden="1" customHeight="1" outlineLevel="1" x14ac:dyDescent="0.25">
      <c r="A279" s="40" t="s">
        <v>168</v>
      </c>
      <c r="B279" s="72" t="s">
        <v>189</v>
      </c>
      <c r="C279" s="40"/>
      <c r="D279" s="196"/>
      <c r="E279" s="197"/>
      <c r="F279" s="197"/>
      <c r="G279" s="181"/>
      <c r="H279" s="181"/>
    </row>
    <row r="280" spans="1:8" s="2" customFormat="1" ht="15.75" hidden="1" customHeight="1" outlineLevel="1" x14ac:dyDescent="0.25">
      <c r="A280" s="40" t="s">
        <v>190</v>
      </c>
      <c r="B280" s="194" t="s">
        <v>191</v>
      </c>
      <c r="C280" s="40" t="s">
        <v>192</v>
      </c>
      <c r="D280" s="198">
        <v>113.54</v>
      </c>
      <c r="E280" s="101">
        <v>120</v>
      </c>
      <c r="F280" s="101">
        <v>99.4</v>
      </c>
      <c r="G280" s="199">
        <f>F280/E280*100</f>
        <v>82.833333333333343</v>
      </c>
      <c r="H280" s="181"/>
    </row>
    <row r="281" spans="1:8" s="2" customFormat="1" ht="15.75" hidden="1" customHeight="1" outlineLevel="1" x14ac:dyDescent="0.25">
      <c r="A281" s="40" t="s">
        <v>193</v>
      </c>
      <c r="B281" s="194" t="s">
        <v>194</v>
      </c>
      <c r="C281" s="40" t="s">
        <v>195</v>
      </c>
      <c r="D281" s="198">
        <v>8.65</v>
      </c>
      <c r="E281" s="101">
        <v>10</v>
      </c>
      <c r="F281" s="101">
        <v>18.100000000000001</v>
      </c>
      <c r="G281" s="198">
        <f t="shared" ref="G281" si="20">F281/E281*100</f>
        <v>181</v>
      </c>
      <c r="H281" s="181"/>
    </row>
    <row r="282" spans="1:8" s="2" customFormat="1" ht="15.75" hidden="1" customHeight="1" outlineLevel="1" x14ac:dyDescent="0.25">
      <c r="A282" s="40"/>
      <c r="B282" s="338" t="s">
        <v>196</v>
      </c>
      <c r="C282" s="339"/>
      <c r="D282" s="339"/>
      <c r="E282" s="339"/>
      <c r="F282" s="339"/>
      <c r="G282" s="339"/>
      <c r="H282" s="339"/>
    </row>
    <row r="283" spans="1:8" s="2" customFormat="1" ht="15.75" hidden="1" customHeight="1" outlineLevel="1" x14ac:dyDescent="0.25">
      <c r="A283" s="40" t="s">
        <v>170</v>
      </c>
      <c r="B283" s="72" t="s">
        <v>197</v>
      </c>
      <c r="C283" s="40" t="s">
        <v>198</v>
      </c>
      <c r="D283" s="181">
        <v>93</v>
      </c>
      <c r="E283" s="101">
        <v>90</v>
      </c>
      <c r="F283" s="101">
        <v>73</v>
      </c>
      <c r="G283" s="200">
        <f>F283/E283*100</f>
        <v>81.111111111111114</v>
      </c>
      <c r="H283" s="181"/>
    </row>
    <row r="284" spans="1:8" s="2" customFormat="1" ht="15.75" hidden="1" customHeight="1" outlineLevel="1" x14ac:dyDescent="0.25">
      <c r="A284" s="40"/>
      <c r="B284" s="338" t="s">
        <v>199</v>
      </c>
      <c r="C284" s="339"/>
      <c r="D284" s="339"/>
      <c r="E284" s="339"/>
      <c r="F284" s="339"/>
      <c r="G284" s="339"/>
      <c r="H284" s="339"/>
    </row>
    <row r="285" spans="1:8" s="2" customFormat="1" ht="15.75" hidden="1" customHeight="1" outlineLevel="1" x14ac:dyDescent="0.25">
      <c r="A285" s="40"/>
      <c r="B285" s="338" t="s">
        <v>200</v>
      </c>
      <c r="C285" s="339"/>
      <c r="D285" s="339"/>
      <c r="E285" s="339"/>
      <c r="F285" s="339"/>
      <c r="G285" s="339"/>
      <c r="H285" s="339"/>
    </row>
    <row r="286" spans="1:8" s="2" customFormat="1" ht="27.75" hidden="1" customHeight="1" outlineLevel="1" x14ac:dyDescent="0.25">
      <c r="A286" s="40" t="s">
        <v>170</v>
      </c>
      <c r="B286" s="72" t="s">
        <v>436</v>
      </c>
      <c r="C286" s="40" t="s">
        <v>3</v>
      </c>
      <c r="D286" s="38">
        <v>98.87</v>
      </c>
      <c r="E286" s="52">
        <v>95</v>
      </c>
      <c r="F286" s="52">
        <v>87.89</v>
      </c>
      <c r="G286" s="36">
        <f>F286/E286*100</f>
        <v>92.515789473684208</v>
      </c>
      <c r="H286" s="181"/>
    </row>
    <row r="287" spans="1:8" s="2" customFormat="1" ht="17.25" hidden="1" customHeight="1" outlineLevel="1" x14ac:dyDescent="0.25">
      <c r="A287" s="40"/>
      <c r="B287" s="338" t="s">
        <v>506</v>
      </c>
      <c r="C287" s="339"/>
      <c r="D287" s="339"/>
      <c r="E287" s="339"/>
      <c r="F287" s="339"/>
      <c r="G287" s="339"/>
      <c r="H287" s="352"/>
    </row>
    <row r="288" spans="1:8" s="2" customFormat="1" ht="27" hidden="1" customHeight="1" outlineLevel="1" x14ac:dyDescent="0.25">
      <c r="A288" s="40">
        <v>4</v>
      </c>
      <c r="B288" s="72" t="s">
        <v>507</v>
      </c>
      <c r="C288" s="40" t="s">
        <v>201</v>
      </c>
      <c r="D288" s="38">
        <v>156</v>
      </c>
      <c r="E288" s="52">
        <v>500</v>
      </c>
      <c r="F288" s="52">
        <v>0</v>
      </c>
      <c r="G288" s="36">
        <v>0</v>
      </c>
      <c r="H288" s="181"/>
    </row>
    <row r="289" spans="1:8" ht="30.75" customHeight="1" collapsed="1" x14ac:dyDescent="0.25">
      <c r="A289" s="342" t="s">
        <v>123</v>
      </c>
      <c r="B289" s="342"/>
      <c r="C289" s="342"/>
      <c r="D289" s="342"/>
      <c r="E289" s="342"/>
      <c r="F289" s="342"/>
      <c r="G289" s="342"/>
      <c r="H289" s="342"/>
    </row>
    <row r="290" spans="1:8" ht="15" hidden="1" customHeight="1" outlineLevel="1" x14ac:dyDescent="0.25">
      <c r="A290" s="147"/>
      <c r="B290" s="330" t="s">
        <v>104</v>
      </c>
      <c r="C290" s="330"/>
      <c r="D290" s="330"/>
      <c r="E290" s="330"/>
      <c r="F290" s="330"/>
      <c r="G290" s="330"/>
      <c r="H290" s="330"/>
    </row>
    <row r="291" spans="1:8" ht="63.75" hidden="1" outlineLevel="1" x14ac:dyDescent="0.25">
      <c r="A291" s="145">
        <v>1</v>
      </c>
      <c r="B291" s="72" t="s">
        <v>105</v>
      </c>
      <c r="C291" s="40" t="s">
        <v>106</v>
      </c>
      <c r="D291" s="7">
        <v>50</v>
      </c>
      <c r="E291" s="108">
        <v>30</v>
      </c>
      <c r="F291" s="108">
        <v>50</v>
      </c>
      <c r="G291" s="146">
        <f>F291/E291*100</f>
        <v>166.66666666666669</v>
      </c>
      <c r="H291" s="156"/>
    </row>
    <row r="292" spans="1:8" ht="53.25" hidden="1" customHeight="1" outlineLevel="1" x14ac:dyDescent="0.25">
      <c r="A292" s="145">
        <v>2</v>
      </c>
      <c r="B292" s="72" t="s">
        <v>107</v>
      </c>
      <c r="C292" s="40" t="s">
        <v>108</v>
      </c>
      <c r="D292" s="7">
        <v>1</v>
      </c>
      <c r="E292" s="108">
        <v>3</v>
      </c>
      <c r="F292" s="108">
        <v>4</v>
      </c>
      <c r="G292" s="146">
        <f t="shared" ref="G292:G293" si="21">F292/E292*100</f>
        <v>133.33333333333331</v>
      </c>
      <c r="H292" s="201"/>
    </row>
    <row r="293" spans="1:8" ht="39.75" hidden="1" customHeight="1" outlineLevel="1" x14ac:dyDescent="0.25">
      <c r="A293" s="145">
        <v>3</v>
      </c>
      <c r="B293" s="72" t="s">
        <v>109</v>
      </c>
      <c r="C293" s="40" t="s">
        <v>110</v>
      </c>
      <c r="D293" s="7">
        <v>34</v>
      </c>
      <c r="E293" s="108">
        <v>25</v>
      </c>
      <c r="F293" s="108">
        <v>42</v>
      </c>
      <c r="G293" s="146">
        <f t="shared" si="21"/>
        <v>168</v>
      </c>
      <c r="H293" s="156"/>
    </row>
    <row r="294" spans="1:8" s="2" customFormat="1" ht="55.5" hidden="1" customHeight="1" outlineLevel="1" x14ac:dyDescent="0.25">
      <c r="A294" s="202"/>
      <c r="B294" s="341" t="s">
        <v>111</v>
      </c>
      <c r="C294" s="341"/>
      <c r="D294" s="341"/>
      <c r="E294" s="341"/>
      <c r="F294" s="341"/>
      <c r="G294" s="341"/>
      <c r="H294" s="341"/>
    </row>
    <row r="295" spans="1:8" s="2" customFormat="1" ht="27" hidden="1" customHeight="1" outlineLevel="1" x14ac:dyDescent="0.25">
      <c r="A295" s="202"/>
      <c r="B295" s="341" t="s">
        <v>112</v>
      </c>
      <c r="C295" s="341"/>
      <c r="D295" s="341"/>
      <c r="E295" s="341"/>
      <c r="F295" s="341"/>
      <c r="G295" s="341"/>
      <c r="H295" s="341"/>
    </row>
    <row r="296" spans="1:8" ht="91.5" hidden="1" customHeight="1" outlineLevel="1" x14ac:dyDescent="0.25">
      <c r="A296" s="145" t="s">
        <v>49</v>
      </c>
      <c r="B296" s="88" t="s">
        <v>535</v>
      </c>
      <c r="C296" s="300" t="s">
        <v>113</v>
      </c>
      <c r="D296" s="7">
        <v>2781</v>
      </c>
      <c r="E296" s="52">
        <v>900</v>
      </c>
      <c r="F296" s="52">
        <v>1926</v>
      </c>
      <c r="G296" s="163">
        <f>F296/E296*100</f>
        <v>214</v>
      </c>
      <c r="H296" s="153"/>
    </row>
    <row r="297" spans="1:8" ht="90" hidden="1" outlineLevel="1" x14ac:dyDescent="0.25">
      <c r="A297" s="145" t="s">
        <v>50</v>
      </c>
      <c r="B297" s="88" t="s">
        <v>536</v>
      </c>
      <c r="C297" s="300" t="s">
        <v>114</v>
      </c>
      <c r="D297" s="7">
        <v>94</v>
      </c>
      <c r="E297" s="52">
        <v>70</v>
      </c>
      <c r="F297" s="52">
        <v>83</v>
      </c>
      <c r="G297" s="163">
        <f>F297/E297*100</f>
        <v>118.57142857142857</v>
      </c>
      <c r="H297" s="153"/>
    </row>
    <row r="298" spans="1:8" s="2" customFormat="1" hidden="1" outlineLevel="1" x14ac:dyDescent="0.25">
      <c r="A298" s="145"/>
      <c r="B298" s="408" t="s">
        <v>121</v>
      </c>
      <c r="C298" s="409"/>
      <c r="D298" s="409"/>
      <c r="E298" s="409"/>
      <c r="F298" s="409"/>
      <c r="G298" s="409"/>
      <c r="H298" s="410"/>
    </row>
    <row r="299" spans="1:8" s="2" customFormat="1" ht="25.5" hidden="1" customHeight="1" outlineLevel="1" x14ac:dyDescent="0.25">
      <c r="A299" s="145">
        <v>2</v>
      </c>
      <c r="B299" s="203" t="s">
        <v>115</v>
      </c>
      <c r="C299" s="9" t="s">
        <v>116</v>
      </c>
      <c r="D299" s="153">
        <v>4</v>
      </c>
      <c r="E299" s="166">
        <v>4</v>
      </c>
      <c r="F299" s="166">
        <v>4</v>
      </c>
      <c r="G299" s="171">
        <v>100</v>
      </c>
      <c r="H299" s="147"/>
    </row>
    <row r="300" spans="1:8" s="2" customFormat="1" ht="16.5" hidden="1" customHeight="1" outlineLevel="1" x14ac:dyDescent="0.25">
      <c r="A300" s="145"/>
      <c r="B300" s="340" t="s">
        <v>117</v>
      </c>
      <c r="C300" s="340"/>
      <c r="D300" s="340"/>
      <c r="E300" s="340"/>
      <c r="F300" s="340"/>
      <c r="G300" s="340"/>
      <c r="H300" s="359"/>
    </row>
    <row r="301" spans="1:8" s="2" customFormat="1" ht="15" hidden="1" customHeight="1" outlineLevel="1" x14ac:dyDescent="0.25">
      <c r="A301" s="145"/>
      <c r="B301" s="340" t="s">
        <v>118</v>
      </c>
      <c r="C301" s="340"/>
      <c r="D301" s="340"/>
      <c r="E301" s="340"/>
      <c r="F301" s="340"/>
      <c r="G301" s="340"/>
      <c r="H301" s="359"/>
    </row>
    <row r="302" spans="1:8" s="2" customFormat="1" ht="25.5" hidden="1" outlineLevel="1" x14ac:dyDescent="0.25">
      <c r="A302" s="145" t="s">
        <v>168</v>
      </c>
      <c r="B302" s="301" t="s">
        <v>119</v>
      </c>
      <c r="C302" s="204" t="s">
        <v>120</v>
      </c>
      <c r="D302" s="157">
        <v>91.5</v>
      </c>
      <c r="E302" s="52">
        <v>97</v>
      </c>
      <c r="F302" s="52">
        <v>98.85</v>
      </c>
      <c r="G302" s="163">
        <f>F302/E302*100</f>
        <v>101.90721649484536</v>
      </c>
      <c r="H302" s="154"/>
    </row>
    <row r="303" spans="1:8" s="139" customFormat="1" ht="15.75" collapsed="1" x14ac:dyDescent="0.25">
      <c r="A303" s="343" t="s">
        <v>242</v>
      </c>
      <c r="B303" s="343"/>
      <c r="C303" s="343"/>
      <c r="D303" s="343"/>
      <c r="E303" s="343"/>
      <c r="F303" s="343"/>
      <c r="G303" s="343"/>
      <c r="H303" s="343"/>
    </row>
    <row r="304" spans="1:8" s="2" customFormat="1" ht="18" hidden="1" customHeight="1" outlineLevel="1" x14ac:dyDescent="0.25">
      <c r="A304" s="147"/>
      <c r="B304" s="359" t="s">
        <v>384</v>
      </c>
      <c r="C304" s="360"/>
      <c r="D304" s="360"/>
      <c r="E304" s="360"/>
      <c r="F304" s="360"/>
      <c r="G304" s="360"/>
      <c r="H304" s="361"/>
    </row>
    <row r="305" spans="1:10" s="2" customFormat="1" ht="78.75" hidden="1" customHeight="1" outlineLevel="1" x14ac:dyDescent="0.25">
      <c r="A305" s="145">
        <v>1</v>
      </c>
      <c r="B305" s="93" t="s">
        <v>385</v>
      </c>
      <c r="C305" s="39" t="s">
        <v>317</v>
      </c>
      <c r="D305" s="157">
        <v>33</v>
      </c>
      <c r="E305" s="52">
        <v>10</v>
      </c>
      <c r="F305" s="52">
        <v>42</v>
      </c>
      <c r="G305" s="163">
        <f>F305/E305*100</f>
        <v>420</v>
      </c>
      <c r="H305" s="150"/>
    </row>
    <row r="306" spans="1:10" s="2" customFormat="1" ht="27.75" hidden="1" customHeight="1" outlineLevel="1" x14ac:dyDescent="0.25">
      <c r="A306" s="145">
        <v>2</v>
      </c>
      <c r="B306" s="95" t="s">
        <v>386</v>
      </c>
      <c r="C306" s="39" t="s">
        <v>2</v>
      </c>
      <c r="D306" s="157">
        <v>2016.4</v>
      </c>
      <c r="E306" s="52">
        <v>200</v>
      </c>
      <c r="F306" s="52">
        <v>0</v>
      </c>
      <c r="G306" s="163">
        <f t="shared" ref="G306:G307" si="22">F306/E306*100</f>
        <v>0</v>
      </c>
      <c r="H306" s="6"/>
    </row>
    <row r="307" spans="1:10" s="2" customFormat="1" ht="26.25" hidden="1" outlineLevel="1" x14ac:dyDescent="0.25">
      <c r="A307" s="145">
        <v>3</v>
      </c>
      <c r="B307" s="96" t="s">
        <v>387</v>
      </c>
      <c r="C307" s="71" t="s">
        <v>186</v>
      </c>
      <c r="D307" s="157">
        <v>244</v>
      </c>
      <c r="E307" s="52">
        <v>290</v>
      </c>
      <c r="F307" s="52">
        <v>251</v>
      </c>
      <c r="G307" s="163">
        <f t="shared" si="22"/>
        <v>86.551724137931032</v>
      </c>
      <c r="H307" s="6" t="s">
        <v>529</v>
      </c>
    </row>
    <row r="308" spans="1:10" s="2" customFormat="1" ht="17.25" hidden="1" customHeight="1" outlineLevel="1" x14ac:dyDescent="0.25">
      <c r="A308" s="145"/>
      <c r="B308" s="326" t="s">
        <v>388</v>
      </c>
      <c r="C308" s="327"/>
      <c r="D308" s="327"/>
      <c r="E308" s="327"/>
      <c r="F308" s="327"/>
      <c r="G308" s="327"/>
      <c r="H308" s="327"/>
      <c r="I308" s="69"/>
      <c r="J308" s="70"/>
    </row>
    <row r="309" spans="1:10" s="2" customFormat="1" ht="42.75" hidden="1" customHeight="1" outlineLevel="1" x14ac:dyDescent="0.25">
      <c r="A309" s="145" t="s">
        <v>49</v>
      </c>
      <c r="B309" s="91" t="s">
        <v>389</v>
      </c>
      <c r="C309" s="40" t="s">
        <v>186</v>
      </c>
      <c r="D309" s="38">
        <v>4</v>
      </c>
      <c r="E309" s="52">
        <v>6</v>
      </c>
      <c r="F309" s="52">
        <v>7</v>
      </c>
      <c r="G309" s="163">
        <f>F309/E309*100</f>
        <v>116.66666666666667</v>
      </c>
      <c r="H309" s="77"/>
    </row>
    <row r="310" spans="1:10" s="2" customFormat="1" ht="26.25" hidden="1" outlineLevel="1" x14ac:dyDescent="0.25">
      <c r="A310" s="145" t="s">
        <v>50</v>
      </c>
      <c r="B310" s="91" t="s">
        <v>390</v>
      </c>
      <c r="C310" s="40" t="s">
        <v>186</v>
      </c>
      <c r="D310" s="38">
        <v>55</v>
      </c>
      <c r="E310" s="52">
        <v>35</v>
      </c>
      <c r="F310" s="52">
        <v>35</v>
      </c>
      <c r="G310" s="163">
        <f t="shared" ref="G310:G317" si="23">F310/E310*100</f>
        <v>100</v>
      </c>
      <c r="H310" s="50"/>
    </row>
    <row r="311" spans="1:10" s="2" customFormat="1" ht="30" hidden="1" customHeight="1" outlineLevel="1" x14ac:dyDescent="0.25">
      <c r="A311" s="145" t="s">
        <v>151</v>
      </c>
      <c r="B311" s="91" t="s">
        <v>391</v>
      </c>
      <c r="C311" s="40" t="s">
        <v>186</v>
      </c>
      <c r="D311" s="15">
        <v>676</v>
      </c>
      <c r="E311" s="52">
        <v>665</v>
      </c>
      <c r="F311" s="52">
        <v>671</v>
      </c>
      <c r="G311" s="163">
        <f t="shared" si="23"/>
        <v>100.90225563909773</v>
      </c>
      <c r="H311" s="205"/>
    </row>
    <row r="312" spans="1:10" s="2" customFormat="1" ht="39" hidden="1" outlineLevel="1" x14ac:dyDescent="0.25">
      <c r="A312" s="145" t="s">
        <v>153</v>
      </c>
      <c r="B312" s="120" t="s">
        <v>392</v>
      </c>
      <c r="C312" s="40" t="s">
        <v>186</v>
      </c>
      <c r="D312" s="38">
        <v>578</v>
      </c>
      <c r="E312" s="52">
        <v>593</v>
      </c>
      <c r="F312" s="52">
        <v>594</v>
      </c>
      <c r="G312" s="163">
        <f t="shared" si="23"/>
        <v>100.16863406408095</v>
      </c>
      <c r="H312" s="50" t="s">
        <v>530</v>
      </c>
    </row>
    <row r="313" spans="1:10" s="2" customFormat="1" ht="15.75" hidden="1" outlineLevel="1" x14ac:dyDescent="0.25">
      <c r="A313" s="145" t="s">
        <v>154</v>
      </c>
      <c r="B313" s="120" t="s">
        <v>393</v>
      </c>
      <c r="C313" s="40" t="s">
        <v>186</v>
      </c>
      <c r="D313" s="38">
        <v>98</v>
      </c>
      <c r="E313" s="52">
        <v>72</v>
      </c>
      <c r="F313" s="52">
        <v>77</v>
      </c>
      <c r="G313" s="163">
        <f t="shared" si="23"/>
        <v>106.94444444444444</v>
      </c>
      <c r="H313" s="74"/>
    </row>
    <row r="314" spans="1:10" s="2" customFormat="1" ht="51.75" hidden="1" outlineLevel="1" x14ac:dyDescent="0.25">
      <c r="A314" s="145" t="s">
        <v>155</v>
      </c>
      <c r="B314" s="91" t="s">
        <v>415</v>
      </c>
      <c r="C314" s="40" t="s">
        <v>3</v>
      </c>
      <c r="D314" s="38">
        <v>100</v>
      </c>
      <c r="E314" s="52">
        <v>100</v>
      </c>
      <c r="F314" s="52">
        <v>100</v>
      </c>
      <c r="G314" s="163">
        <f t="shared" si="23"/>
        <v>100</v>
      </c>
      <c r="H314" s="74"/>
    </row>
    <row r="315" spans="1:10" s="2" customFormat="1" ht="30" hidden="1" customHeight="1" outlineLevel="1" x14ac:dyDescent="0.25">
      <c r="A315" s="145" t="s">
        <v>156</v>
      </c>
      <c r="B315" s="72" t="s">
        <v>416</v>
      </c>
      <c r="C315" s="43" t="s">
        <v>186</v>
      </c>
      <c r="D315" s="157">
        <v>335</v>
      </c>
      <c r="E315" s="52">
        <v>100</v>
      </c>
      <c r="F315" s="52">
        <v>351</v>
      </c>
      <c r="G315" s="163">
        <f t="shared" si="23"/>
        <v>351</v>
      </c>
      <c r="H315" s="147"/>
    </row>
    <row r="316" spans="1:10" s="2" customFormat="1" ht="26.25" hidden="1" outlineLevel="1" x14ac:dyDescent="0.25">
      <c r="A316" s="145" t="s">
        <v>158</v>
      </c>
      <c r="B316" s="91" t="s">
        <v>394</v>
      </c>
      <c r="C316" s="40" t="s">
        <v>186</v>
      </c>
      <c r="D316" s="38">
        <v>7</v>
      </c>
      <c r="E316" s="52">
        <v>0</v>
      </c>
      <c r="F316" s="52">
        <v>0</v>
      </c>
      <c r="G316" s="163" t="e">
        <f t="shared" si="23"/>
        <v>#DIV/0!</v>
      </c>
      <c r="H316" s="77"/>
    </row>
    <row r="317" spans="1:10" s="2" customFormat="1" ht="26.25" hidden="1" outlineLevel="1" x14ac:dyDescent="0.25">
      <c r="A317" s="145" t="s">
        <v>159</v>
      </c>
      <c r="B317" s="91" t="s">
        <v>395</v>
      </c>
      <c r="C317" s="40" t="s">
        <v>396</v>
      </c>
      <c r="D317" s="38">
        <v>372.7</v>
      </c>
      <c r="E317" s="52">
        <v>0</v>
      </c>
      <c r="F317" s="52">
        <v>0</v>
      </c>
      <c r="G317" s="163" t="e">
        <f t="shared" si="23"/>
        <v>#DIV/0!</v>
      </c>
      <c r="H317" s="77"/>
    </row>
    <row r="318" spans="1:10" s="2" customFormat="1" ht="15.75" hidden="1" customHeight="1" outlineLevel="1" x14ac:dyDescent="0.25">
      <c r="A318" s="145"/>
      <c r="B318" s="326" t="s">
        <v>397</v>
      </c>
      <c r="C318" s="327"/>
      <c r="D318" s="327"/>
      <c r="E318" s="327"/>
      <c r="F318" s="327"/>
      <c r="G318" s="327"/>
      <c r="H318" s="327"/>
      <c r="I318" s="67"/>
      <c r="J318" s="68"/>
    </row>
    <row r="319" spans="1:10" s="2" customFormat="1" ht="27.75" hidden="1" customHeight="1" outlineLevel="1" x14ac:dyDescent="0.25">
      <c r="A319" s="145" t="s">
        <v>168</v>
      </c>
      <c r="B319" s="91" t="s">
        <v>398</v>
      </c>
      <c r="C319" s="40" t="s">
        <v>396</v>
      </c>
      <c r="D319" s="157">
        <v>631</v>
      </c>
      <c r="E319" s="52">
        <v>100</v>
      </c>
      <c r="F319" s="52">
        <v>0</v>
      </c>
      <c r="G319" s="163">
        <f>F319/E319*100</f>
        <v>0</v>
      </c>
      <c r="H319" s="77"/>
    </row>
    <row r="320" spans="1:10" s="2" customFormat="1" ht="15.75" hidden="1" customHeight="1" outlineLevel="1" x14ac:dyDescent="0.25">
      <c r="A320" s="145"/>
      <c r="B320" s="326" t="s">
        <v>399</v>
      </c>
      <c r="C320" s="327"/>
      <c r="D320" s="327"/>
      <c r="E320" s="327"/>
      <c r="F320" s="327"/>
      <c r="G320" s="327"/>
      <c r="H320" s="327"/>
      <c r="I320" s="67"/>
      <c r="J320" s="68"/>
    </row>
    <row r="321" spans="1:8" s="2" customFormat="1" ht="39" hidden="1" outlineLevel="1" x14ac:dyDescent="0.25">
      <c r="A321" s="145" t="s">
        <v>170</v>
      </c>
      <c r="B321" s="45" t="s">
        <v>400</v>
      </c>
      <c r="C321" s="28" t="s">
        <v>186</v>
      </c>
      <c r="D321" s="15">
        <v>1</v>
      </c>
      <c r="E321" s="52">
        <v>5</v>
      </c>
      <c r="F321" s="52">
        <v>0</v>
      </c>
      <c r="G321" s="163">
        <f>F321/E321*100</f>
        <v>0</v>
      </c>
      <c r="H321" s="77"/>
    </row>
    <row r="322" spans="1:8" s="2" customFormat="1" ht="26.25" hidden="1" outlineLevel="1" x14ac:dyDescent="0.25">
      <c r="A322" s="145" t="s">
        <v>171</v>
      </c>
      <c r="B322" s="45" t="s">
        <v>401</v>
      </c>
      <c r="C322" s="28" t="s">
        <v>186</v>
      </c>
      <c r="D322" s="15">
        <v>2</v>
      </c>
      <c r="E322" s="52">
        <v>14</v>
      </c>
      <c r="F322" s="52">
        <v>1</v>
      </c>
      <c r="G322" s="163">
        <f>F322/E322*100</f>
        <v>7.1428571428571423</v>
      </c>
      <c r="H322" s="78" t="s">
        <v>529</v>
      </c>
    </row>
    <row r="323" spans="1:8" s="139" customFormat="1" ht="15.75" collapsed="1" x14ac:dyDescent="0.25">
      <c r="A323" s="343" t="s">
        <v>243</v>
      </c>
      <c r="B323" s="343"/>
      <c r="C323" s="343"/>
      <c r="D323" s="343"/>
      <c r="E323" s="343"/>
      <c r="F323" s="343"/>
      <c r="G323" s="343"/>
      <c r="H323" s="343"/>
    </row>
    <row r="324" spans="1:8" s="2" customFormat="1" ht="19.5" hidden="1" customHeight="1" outlineLevel="1" x14ac:dyDescent="0.25">
      <c r="A324" s="202"/>
      <c r="B324" s="340" t="s">
        <v>618</v>
      </c>
      <c r="C324" s="340"/>
      <c r="D324" s="340"/>
      <c r="E324" s="340"/>
      <c r="F324" s="340"/>
      <c r="G324" s="340"/>
      <c r="H324" s="340"/>
    </row>
    <row r="325" spans="1:8" s="2" customFormat="1" ht="38.25" hidden="1" outlineLevel="1" x14ac:dyDescent="0.25">
      <c r="A325" s="145">
        <v>1</v>
      </c>
      <c r="B325" s="73" t="s">
        <v>402</v>
      </c>
      <c r="C325" s="38" t="s">
        <v>3</v>
      </c>
      <c r="D325" s="141">
        <v>29</v>
      </c>
      <c r="E325" s="53">
        <v>29</v>
      </c>
      <c r="F325" s="53">
        <v>29</v>
      </c>
      <c r="G325" s="163">
        <f>F325/E325*100</f>
        <v>100</v>
      </c>
      <c r="H325" s="147"/>
    </row>
    <row r="326" spans="1:8" s="2" customFormat="1" ht="25.5" hidden="1" outlineLevel="1" x14ac:dyDescent="0.25">
      <c r="A326" s="145">
        <v>2</v>
      </c>
      <c r="B326" s="73" t="s">
        <v>403</v>
      </c>
      <c r="C326" s="38" t="s">
        <v>3</v>
      </c>
      <c r="D326" s="141">
        <v>0.2</v>
      </c>
      <c r="E326" s="53">
        <v>0.2</v>
      </c>
      <c r="F326" s="53">
        <v>0.2</v>
      </c>
      <c r="G326" s="163">
        <f t="shared" ref="G326:G328" si="24">F326/E326*100</f>
        <v>100</v>
      </c>
      <c r="H326" s="147"/>
    </row>
    <row r="327" spans="1:8" s="2" customFormat="1" ht="25.5" hidden="1" outlineLevel="1" x14ac:dyDescent="0.25">
      <c r="A327" s="145">
        <v>3</v>
      </c>
      <c r="B327" s="73" t="s">
        <v>404</v>
      </c>
      <c r="C327" s="38" t="s">
        <v>3</v>
      </c>
      <c r="D327" s="141">
        <v>90</v>
      </c>
      <c r="E327" s="53">
        <v>90</v>
      </c>
      <c r="F327" s="53">
        <v>90</v>
      </c>
      <c r="G327" s="163">
        <f t="shared" si="24"/>
        <v>100</v>
      </c>
      <c r="H327" s="147"/>
    </row>
    <row r="328" spans="1:8" s="2" customFormat="1" ht="52.5" hidden="1" customHeight="1" outlineLevel="1" x14ac:dyDescent="0.25">
      <c r="A328" s="145">
        <v>4</v>
      </c>
      <c r="B328" s="73" t="s">
        <v>405</v>
      </c>
      <c r="C328" s="38" t="s">
        <v>3</v>
      </c>
      <c r="D328" s="141">
        <v>15</v>
      </c>
      <c r="E328" s="53">
        <v>15</v>
      </c>
      <c r="F328" s="53">
        <v>15</v>
      </c>
      <c r="G328" s="163">
        <f t="shared" si="24"/>
        <v>100</v>
      </c>
      <c r="H328" s="147"/>
    </row>
    <row r="329" spans="1:8" s="2" customFormat="1" ht="30" hidden="1" customHeight="1" outlineLevel="1" x14ac:dyDescent="0.25">
      <c r="A329" s="145"/>
      <c r="B329" s="340" t="s">
        <v>588</v>
      </c>
      <c r="C329" s="340"/>
      <c r="D329" s="340"/>
      <c r="E329" s="340"/>
      <c r="F329" s="340"/>
      <c r="G329" s="340"/>
      <c r="H329" s="340"/>
    </row>
    <row r="330" spans="1:8" s="2" customFormat="1" ht="18" hidden="1" customHeight="1" outlineLevel="1" x14ac:dyDescent="0.25">
      <c r="A330" s="145"/>
      <c r="B330" s="340" t="s">
        <v>406</v>
      </c>
      <c r="C330" s="340"/>
      <c r="D330" s="340"/>
      <c r="E330" s="340"/>
      <c r="F330" s="340"/>
      <c r="G330" s="340"/>
      <c r="H330" s="340"/>
    </row>
    <row r="331" spans="1:8" s="2" customFormat="1" ht="25.5" hidden="1" outlineLevel="1" x14ac:dyDescent="0.25">
      <c r="A331" s="193" t="s">
        <v>49</v>
      </c>
      <c r="B331" s="73" t="s">
        <v>407</v>
      </c>
      <c r="C331" s="206" t="s">
        <v>408</v>
      </c>
      <c r="D331" s="102">
        <v>8</v>
      </c>
      <c r="E331" s="57">
        <v>7</v>
      </c>
      <c r="F331" s="57">
        <v>7</v>
      </c>
      <c r="G331" s="163">
        <f>F331/E331*100</f>
        <v>100</v>
      </c>
      <c r="H331" s="155"/>
    </row>
    <row r="332" spans="1:8" s="2" customFormat="1" ht="24.75" hidden="1" customHeight="1" outlineLevel="1" x14ac:dyDescent="0.25">
      <c r="A332" s="193" t="s">
        <v>50</v>
      </c>
      <c r="B332" s="73" t="s">
        <v>409</v>
      </c>
      <c r="C332" s="206" t="s">
        <v>410</v>
      </c>
      <c r="D332" s="76">
        <v>641.1</v>
      </c>
      <c r="E332" s="52">
        <v>517</v>
      </c>
      <c r="F332" s="56">
        <v>517</v>
      </c>
      <c r="G332" s="163">
        <f>F332/E332*100</f>
        <v>100</v>
      </c>
      <c r="H332" s="156"/>
    </row>
    <row r="333" spans="1:8" s="2" customFormat="1" ht="26.25" hidden="1" customHeight="1" outlineLevel="1" x14ac:dyDescent="0.25">
      <c r="A333" s="193"/>
      <c r="B333" s="330" t="s">
        <v>589</v>
      </c>
      <c r="C333" s="330"/>
      <c r="D333" s="330"/>
      <c r="E333" s="330"/>
      <c r="F333" s="330"/>
      <c r="G333" s="330"/>
      <c r="H333" s="330"/>
    </row>
    <row r="334" spans="1:8" s="2" customFormat="1" ht="12.75" hidden="1" customHeight="1" outlineLevel="1" x14ac:dyDescent="0.25">
      <c r="A334" s="193"/>
      <c r="B334" s="330" t="s">
        <v>411</v>
      </c>
      <c r="C334" s="330"/>
      <c r="D334" s="330"/>
      <c r="E334" s="330"/>
      <c r="F334" s="330"/>
      <c r="G334" s="330"/>
      <c r="H334" s="330"/>
    </row>
    <row r="335" spans="1:8" s="2" customFormat="1" ht="27" hidden="1" customHeight="1" outlineLevel="1" x14ac:dyDescent="0.25">
      <c r="A335" s="193" t="s">
        <v>168</v>
      </c>
      <c r="B335" s="91" t="s">
        <v>412</v>
      </c>
      <c r="C335" s="43" t="s">
        <v>408</v>
      </c>
      <c r="D335" s="207">
        <v>0</v>
      </c>
      <c r="E335" s="57">
        <v>0</v>
      </c>
      <c r="F335" s="57">
        <v>0</v>
      </c>
      <c r="G335" s="163" t="s">
        <v>76</v>
      </c>
      <c r="H335" s="362" t="s">
        <v>645</v>
      </c>
    </row>
    <row r="336" spans="1:8" s="2" customFormat="1" ht="27.75" hidden="1" customHeight="1" outlineLevel="1" x14ac:dyDescent="0.25">
      <c r="A336" s="193" t="s">
        <v>92</v>
      </c>
      <c r="B336" s="91" t="s">
        <v>413</v>
      </c>
      <c r="C336" s="43" t="s">
        <v>410</v>
      </c>
      <c r="D336" s="163">
        <v>0</v>
      </c>
      <c r="E336" s="53">
        <v>0</v>
      </c>
      <c r="F336" s="56">
        <v>0</v>
      </c>
      <c r="G336" s="163" t="s">
        <v>76</v>
      </c>
      <c r="H336" s="363"/>
    </row>
    <row r="337" spans="1:8" s="2" customFormat="1" ht="31.5" hidden="1" customHeight="1" outlineLevel="1" x14ac:dyDescent="0.25">
      <c r="A337" s="193"/>
      <c r="B337" s="330" t="s">
        <v>590</v>
      </c>
      <c r="C337" s="330"/>
      <c r="D337" s="330"/>
      <c r="E337" s="330"/>
      <c r="F337" s="330"/>
      <c r="G337" s="330"/>
      <c r="H337" s="330"/>
    </row>
    <row r="338" spans="1:8" s="2" customFormat="1" hidden="1" outlineLevel="1" x14ac:dyDescent="0.25">
      <c r="A338" s="193"/>
      <c r="B338" s="366" t="s">
        <v>414</v>
      </c>
      <c r="C338" s="366"/>
      <c r="D338" s="366"/>
      <c r="E338" s="366"/>
      <c r="F338" s="366"/>
      <c r="G338" s="366"/>
      <c r="H338" s="366"/>
    </row>
    <row r="339" spans="1:8" s="2" customFormat="1" ht="51" hidden="1" outlineLevel="1" x14ac:dyDescent="0.25">
      <c r="A339" s="193" t="s">
        <v>170</v>
      </c>
      <c r="B339" s="73" t="s">
        <v>545</v>
      </c>
      <c r="C339" s="43" t="s">
        <v>3</v>
      </c>
      <c r="D339" s="15">
        <v>42.9</v>
      </c>
      <c r="E339" s="52">
        <v>90</v>
      </c>
      <c r="F339" s="52">
        <v>50</v>
      </c>
      <c r="G339" s="163">
        <f>F339/E339*100</f>
        <v>55.555555555555557</v>
      </c>
      <c r="H339" s="156"/>
    </row>
    <row r="340" spans="1:8" s="2" customFormat="1" ht="105" hidden="1" customHeight="1" outlineLevel="1" x14ac:dyDescent="0.25">
      <c r="A340" s="193" t="s">
        <v>171</v>
      </c>
      <c r="B340" s="73" t="s">
        <v>544</v>
      </c>
      <c r="C340" s="43" t="s">
        <v>3</v>
      </c>
      <c r="D340" s="141">
        <v>100</v>
      </c>
      <c r="E340" s="53">
        <v>100</v>
      </c>
      <c r="F340" s="53">
        <v>100</v>
      </c>
      <c r="G340" s="163">
        <f>F340/E340*100</f>
        <v>100</v>
      </c>
      <c r="H340" s="156"/>
    </row>
    <row r="341" spans="1:8" s="2" customFormat="1" ht="16.5" hidden="1" customHeight="1" outlineLevel="1" x14ac:dyDescent="0.25">
      <c r="A341" s="193"/>
      <c r="B341" s="329" t="s">
        <v>539</v>
      </c>
      <c r="C341" s="329"/>
      <c r="D341" s="329"/>
      <c r="E341" s="329"/>
      <c r="F341" s="329"/>
      <c r="G341" s="329"/>
      <c r="H341" s="329"/>
    </row>
    <row r="342" spans="1:8" s="2" customFormat="1" ht="16.5" hidden="1" customHeight="1" outlineLevel="1" x14ac:dyDescent="0.25">
      <c r="A342" s="193"/>
      <c r="B342" s="304" t="s">
        <v>540</v>
      </c>
      <c r="C342" s="262"/>
      <c r="D342" s="262"/>
      <c r="E342" s="262"/>
      <c r="F342" s="262"/>
      <c r="G342" s="262"/>
      <c r="H342" s="263"/>
    </row>
    <row r="343" spans="1:8" s="2" customFormat="1" ht="42.75" hidden="1" customHeight="1" outlineLevel="1" x14ac:dyDescent="0.25">
      <c r="A343" s="193"/>
      <c r="B343" s="73" t="s">
        <v>542</v>
      </c>
      <c r="C343" s="43" t="s">
        <v>3</v>
      </c>
      <c r="D343" s="44">
        <v>99.6</v>
      </c>
      <c r="E343" s="53">
        <v>100</v>
      </c>
      <c r="F343" s="53">
        <v>99.6</v>
      </c>
      <c r="G343" s="163">
        <f>F343/E343*100</f>
        <v>99.6</v>
      </c>
      <c r="H343" s="153" t="s">
        <v>591</v>
      </c>
    </row>
    <row r="344" spans="1:8" s="2" customFormat="1" ht="16.5" hidden="1" customHeight="1" outlineLevel="1" x14ac:dyDescent="0.25">
      <c r="A344" s="193"/>
      <c r="B344" s="304" t="s">
        <v>541</v>
      </c>
      <c r="C344" s="262"/>
      <c r="D344" s="262"/>
      <c r="E344" s="262"/>
      <c r="F344" s="262"/>
      <c r="G344" s="262"/>
      <c r="H344" s="263"/>
    </row>
    <row r="345" spans="1:8" s="2" customFormat="1" ht="42" hidden="1" customHeight="1" outlineLevel="1" x14ac:dyDescent="0.25">
      <c r="A345" s="193"/>
      <c r="B345" s="73" t="s">
        <v>543</v>
      </c>
      <c r="C345" s="43" t="s">
        <v>408</v>
      </c>
      <c r="D345" s="44">
        <v>16</v>
      </c>
      <c r="E345" s="52">
        <v>13</v>
      </c>
      <c r="F345" s="52">
        <v>13</v>
      </c>
      <c r="G345" s="163">
        <f>F345/E345*100</f>
        <v>100</v>
      </c>
      <c r="H345" s="156"/>
    </row>
    <row r="346" spans="1:8" s="2" customFormat="1" ht="42" hidden="1" customHeight="1" outlineLevel="1" x14ac:dyDescent="0.25">
      <c r="A346" s="193"/>
      <c r="B346" s="344" t="s">
        <v>593</v>
      </c>
      <c r="C346" s="345"/>
      <c r="D346" s="345"/>
      <c r="E346" s="345"/>
      <c r="F346" s="345"/>
      <c r="G346" s="346"/>
      <c r="H346" s="156"/>
    </row>
    <row r="347" spans="1:8" s="2" customFormat="1" ht="42" hidden="1" customHeight="1" outlineLevel="1" x14ac:dyDescent="0.25">
      <c r="A347" s="193"/>
      <c r="B347" s="73" t="s">
        <v>543</v>
      </c>
      <c r="C347" s="43" t="s">
        <v>592</v>
      </c>
      <c r="D347" s="44">
        <v>1</v>
      </c>
      <c r="E347" s="52">
        <v>3</v>
      </c>
      <c r="F347" s="52">
        <v>2</v>
      </c>
      <c r="G347" s="163">
        <v>100</v>
      </c>
      <c r="H347" s="156"/>
    </row>
    <row r="348" spans="1:8" s="139" customFormat="1" ht="15.75" collapsed="1" x14ac:dyDescent="0.25">
      <c r="A348" s="331" t="s">
        <v>244</v>
      </c>
      <c r="B348" s="331"/>
      <c r="C348" s="331"/>
      <c r="D348" s="331"/>
      <c r="E348" s="331"/>
      <c r="F348" s="331"/>
      <c r="G348" s="331"/>
      <c r="H348" s="331"/>
    </row>
    <row r="349" spans="1:8" s="2" customFormat="1" ht="15.75" hidden="1" customHeight="1" outlineLevel="1" x14ac:dyDescent="0.25">
      <c r="A349" s="156"/>
      <c r="B349" s="330" t="s">
        <v>417</v>
      </c>
      <c r="C349" s="330"/>
      <c r="D349" s="330"/>
      <c r="E349" s="330"/>
      <c r="F349" s="330"/>
      <c r="G349" s="330"/>
      <c r="H349" s="330"/>
    </row>
    <row r="350" spans="1:8" s="2" customFormat="1" ht="25.5" hidden="1" outlineLevel="1" x14ac:dyDescent="0.25">
      <c r="A350" s="145">
        <v>1</v>
      </c>
      <c r="B350" s="73" t="s">
        <v>418</v>
      </c>
      <c r="C350" s="206" t="s">
        <v>84</v>
      </c>
      <c r="D350" s="38">
        <v>4</v>
      </c>
      <c r="E350" s="52">
        <v>4</v>
      </c>
      <c r="F350" s="52">
        <v>4</v>
      </c>
      <c r="G350" s="163">
        <f>F350/E350*100</f>
        <v>100</v>
      </c>
      <c r="H350" s="153"/>
    </row>
    <row r="351" spans="1:8" s="2" customFormat="1" ht="25.5" hidden="1" outlineLevel="1" x14ac:dyDescent="0.25">
      <c r="A351" s="145">
        <v>2</v>
      </c>
      <c r="B351" s="73" t="s">
        <v>419</v>
      </c>
      <c r="C351" s="206" t="s">
        <v>84</v>
      </c>
      <c r="D351" s="38">
        <v>300</v>
      </c>
      <c r="E351" s="52">
        <v>300</v>
      </c>
      <c r="F351" s="52">
        <v>300</v>
      </c>
      <c r="G351" s="163">
        <f t="shared" ref="G351:G352" si="25">F351/E351*100</f>
        <v>100</v>
      </c>
      <c r="H351" s="153"/>
    </row>
    <row r="352" spans="1:8" s="2" customFormat="1" ht="25.5" hidden="1" outlineLevel="1" x14ac:dyDescent="0.25">
      <c r="A352" s="145">
        <v>3</v>
      </c>
      <c r="B352" s="73" t="s">
        <v>420</v>
      </c>
      <c r="C352" s="206" t="s">
        <v>84</v>
      </c>
      <c r="D352" s="38">
        <v>3</v>
      </c>
      <c r="E352" s="52">
        <v>3</v>
      </c>
      <c r="F352" s="52">
        <v>0</v>
      </c>
      <c r="G352" s="163">
        <f t="shared" si="25"/>
        <v>0</v>
      </c>
      <c r="H352" s="153"/>
    </row>
    <row r="353" spans="1:8" s="2" customFormat="1" ht="25.5" hidden="1" outlineLevel="1" x14ac:dyDescent="0.25">
      <c r="A353" s="145">
        <v>4</v>
      </c>
      <c r="B353" s="73" t="s">
        <v>421</v>
      </c>
      <c r="C353" s="206" t="s">
        <v>84</v>
      </c>
      <c r="D353" s="38">
        <v>0</v>
      </c>
      <c r="E353" s="52">
        <v>0</v>
      </c>
      <c r="F353" s="52">
        <v>0</v>
      </c>
      <c r="G353" s="163">
        <v>100</v>
      </c>
      <c r="H353" s="153"/>
    </row>
    <row r="354" spans="1:8" s="2" customFormat="1" ht="15" hidden="1" customHeight="1" outlineLevel="1" x14ac:dyDescent="0.25">
      <c r="A354" s="145"/>
      <c r="B354" s="329" t="s">
        <v>422</v>
      </c>
      <c r="C354" s="329"/>
      <c r="D354" s="329"/>
      <c r="E354" s="329"/>
      <c r="F354" s="329"/>
      <c r="G354" s="329"/>
      <c r="H354" s="329"/>
    </row>
    <row r="355" spans="1:8" s="2" customFormat="1" ht="38.25" hidden="1" outlineLevel="1" x14ac:dyDescent="0.25">
      <c r="A355" s="193" t="s">
        <v>49</v>
      </c>
      <c r="B355" s="73" t="s">
        <v>423</v>
      </c>
      <c r="C355" s="43" t="s">
        <v>84</v>
      </c>
      <c r="D355" s="38">
        <v>2</v>
      </c>
      <c r="E355" s="52">
        <v>2</v>
      </c>
      <c r="F355" s="52">
        <v>2</v>
      </c>
      <c r="G355" s="163">
        <f>F355/E355*100</f>
        <v>100</v>
      </c>
      <c r="H355" s="153"/>
    </row>
    <row r="356" spans="1:8" s="2" customFormat="1" ht="51" hidden="1" outlineLevel="1" x14ac:dyDescent="0.25">
      <c r="A356" s="193" t="s">
        <v>50</v>
      </c>
      <c r="B356" s="73" t="s">
        <v>569</v>
      </c>
      <c r="C356" s="43" t="s">
        <v>424</v>
      </c>
      <c r="D356" s="38">
        <v>4</v>
      </c>
      <c r="E356" s="52">
        <v>4</v>
      </c>
      <c r="F356" s="52">
        <v>4</v>
      </c>
      <c r="G356" s="163">
        <f t="shared" ref="G356:G358" si="26">F356/E356*100</f>
        <v>100</v>
      </c>
      <c r="H356" s="153"/>
    </row>
    <row r="357" spans="1:8" s="2" customFormat="1" ht="25.5" hidden="1" outlineLevel="1" x14ac:dyDescent="0.25">
      <c r="A357" s="193" t="s">
        <v>151</v>
      </c>
      <c r="B357" s="73" t="s">
        <v>425</v>
      </c>
      <c r="C357" s="43" t="s">
        <v>84</v>
      </c>
      <c r="D357" s="38">
        <v>4</v>
      </c>
      <c r="E357" s="52">
        <v>4</v>
      </c>
      <c r="F357" s="52">
        <v>4</v>
      </c>
      <c r="G357" s="163">
        <f t="shared" si="26"/>
        <v>100</v>
      </c>
      <c r="H357" s="153"/>
    </row>
    <row r="358" spans="1:8" s="2" customFormat="1" ht="38.25" hidden="1" outlineLevel="1" x14ac:dyDescent="0.25">
      <c r="A358" s="193" t="s">
        <v>152</v>
      </c>
      <c r="B358" s="73" t="s">
        <v>426</v>
      </c>
      <c r="C358" s="43" t="s">
        <v>84</v>
      </c>
      <c r="D358" s="38">
        <v>300</v>
      </c>
      <c r="E358" s="52">
        <v>300</v>
      </c>
      <c r="F358" s="52">
        <v>300</v>
      </c>
      <c r="G358" s="163">
        <f t="shared" si="26"/>
        <v>100</v>
      </c>
      <c r="H358" s="153"/>
    </row>
    <row r="359" spans="1:8" s="2" customFormat="1" ht="15.75" hidden="1" customHeight="1" outlineLevel="1" x14ac:dyDescent="0.25">
      <c r="A359" s="145"/>
      <c r="B359" s="330" t="s">
        <v>427</v>
      </c>
      <c r="C359" s="330"/>
      <c r="D359" s="330"/>
      <c r="E359" s="330"/>
      <c r="F359" s="330"/>
      <c r="G359" s="330"/>
      <c r="H359" s="330"/>
    </row>
    <row r="360" spans="1:8" s="2" customFormat="1" ht="51" hidden="1" outlineLevel="1" x14ac:dyDescent="0.25">
      <c r="A360" s="145" t="s">
        <v>168</v>
      </c>
      <c r="B360" s="73" t="s">
        <v>428</v>
      </c>
      <c r="C360" s="43" t="s">
        <v>84</v>
      </c>
      <c r="D360" s="38">
        <v>2</v>
      </c>
      <c r="E360" s="52">
        <v>2</v>
      </c>
      <c r="F360" s="52">
        <v>2</v>
      </c>
      <c r="G360" s="163">
        <f>F360/E360*100</f>
        <v>100</v>
      </c>
      <c r="H360" s="153"/>
    </row>
    <row r="361" spans="1:8" s="139" customFormat="1" ht="15.75" collapsed="1" x14ac:dyDescent="0.25">
      <c r="A361" s="364" t="s">
        <v>103</v>
      </c>
      <c r="B361" s="365"/>
      <c r="C361" s="365"/>
      <c r="D361" s="365"/>
      <c r="E361" s="365"/>
      <c r="F361" s="365"/>
      <c r="G361" s="365"/>
      <c r="H361" s="365"/>
    </row>
    <row r="362" spans="1:8" ht="27" hidden="1" customHeight="1" outlineLevel="1" x14ac:dyDescent="0.25">
      <c r="A362" s="109"/>
      <c r="B362" s="332" t="s">
        <v>77</v>
      </c>
      <c r="C362" s="333"/>
      <c r="D362" s="333"/>
      <c r="E362" s="333"/>
      <c r="F362" s="333"/>
      <c r="G362" s="333"/>
      <c r="H362" s="334"/>
    </row>
    <row r="363" spans="1:8" ht="26.25" hidden="1" outlineLevel="1" x14ac:dyDescent="0.25">
      <c r="A363" s="300">
        <v>1</v>
      </c>
      <c r="B363" s="88" t="s">
        <v>78</v>
      </c>
      <c r="C363" s="6" t="s">
        <v>79</v>
      </c>
      <c r="D363" s="6">
        <v>0</v>
      </c>
      <c r="E363" s="54">
        <v>0</v>
      </c>
      <c r="F363" s="54">
        <v>0</v>
      </c>
      <c r="G363" s="79">
        <v>100</v>
      </c>
      <c r="H363" s="6"/>
    </row>
    <row r="364" spans="1:8" ht="26.25" hidden="1" outlineLevel="1" x14ac:dyDescent="0.25">
      <c r="A364" s="300">
        <v>2</v>
      </c>
      <c r="B364" s="88" t="s">
        <v>80</v>
      </c>
      <c r="C364" s="6" t="s">
        <v>79</v>
      </c>
      <c r="D364" s="6">
        <v>1</v>
      </c>
      <c r="E364" s="54">
        <v>0</v>
      </c>
      <c r="F364" s="54">
        <v>0</v>
      </c>
      <c r="G364" s="79">
        <v>100</v>
      </c>
      <c r="H364" s="6"/>
    </row>
    <row r="365" spans="1:8" ht="51.75" hidden="1" outlineLevel="1" x14ac:dyDescent="0.25">
      <c r="A365" s="300">
        <v>3</v>
      </c>
      <c r="B365" s="88" t="s">
        <v>81</v>
      </c>
      <c r="C365" s="6" t="s">
        <v>79</v>
      </c>
      <c r="D365" s="6">
        <v>0</v>
      </c>
      <c r="E365" s="54">
        <v>0</v>
      </c>
      <c r="F365" s="54">
        <v>0</v>
      </c>
      <c r="G365" s="79">
        <v>100</v>
      </c>
      <c r="H365" s="6"/>
    </row>
    <row r="366" spans="1:8" ht="33" hidden="1" customHeight="1" outlineLevel="1" x14ac:dyDescent="0.25">
      <c r="A366" s="300">
        <v>4</v>
      </c>
      <c r="B366" s="30" t="s">
        <v>82</v>
      </c>
      <c r="C366" s="89" t="s">
        <v>3</v>
      </c>
      <c r="D366" s="6">
        <v>100</v>
      </c>
      <c r="E366" s="54">
        <v>100</v>
      </c>
      <c r="F366" s="54">
        <v>100</v>
      </c>
      <c r="G366" s="79">
        <v>100</v>
      </c>
      <c r="H366" s="6"/>
    </row>
    <row r="367" spans="1:8" ht="41.25" hidden="1" customHeight="1" outlineLevel="1" x14ac:dyDescent="0.25">
      <c r="A367" s="300">
        <v>5</v>
      </c>
      <c r="B367" s="30" t="s">
        <v>83</v>
      </c>
      <c r="C367" s="89" t="s">
        <v>84</v>
      </c>
      <c r="D367" s="6">
        <v>0</v>
      </c>
      <c r="E367" s="54">
        <v>0</v>
      </c>
      <c r="F367" s="54">
        <v>0</v>
      </c>
      <c r="G367" s="79">
        <v>100</v>
      </c>
      <c r="H367" s="6"/>
    </row>
    <row r="368" spans="1:8" ht="38.25" hidden="1" outlineLevel="1" x14ac:dyDescent="0.25">
      <c r="A368" s="300">
        <v>6</v>
      </c>
      <c r="B368" s="30" t="s">
        <v>85</v>
      </c>
      <c r="C368" s="89" t="s">
        <v>3</v>
      </c>
      <c r="D368" s="6">
        <v>0</v>
      </c>
      <c r="E368" s="54">
        <v>6</v>
      </c>
      <c r="F368" s="54">
        <v>0</v>
      </c>
      <c r="G368" s="79">
        <v>100</v>
      </c>
      <c r="H368" s="6"/>
    </row>
    <row r="369" spans="1:8" ht="15" hidden="1" customHeight="1" outlineLevel="1" x14ac:dyDescent="0.25">
      <c r="A369" s="278"/>
      <c r="B369" s="349" t="s">
        <v>86</v>
      </c>
      <c r="C369" s="350"/>
      <c r="D369" s="350"/>
      <c r="E369" s="350"/>
      <c r="F369" s="350"/>
      <c r="G369" s="350"/>
      <c r="H369" s="351"/>
    </row>
    <row r="370" spans="1:8" ht="38.25" hidden="1" customHeight="1" outlineLevel="1" x14ac:dyDescent="0.25">
      <c r="A370" s="98" t="s">
        <v>87</v>
      </c>
      <c r="B370" s="30" t="s">
        <v>88</v>
      </c>
      <c r="C370" s="89" t="s">
        <v>3</v>
      </c>
      <c r="D370" s="6">
        <v>100</v>
      </c>
      <c r="E370" s="54">
        <v>100</v>
      </c>
      <c r="F370" s="54">
        <v>100</v>
      </c>
      <c r="G370" s="7">
        <v>100</v>
      </c>
      <c r="H370" s="6"/>
    </row>
    <row r="371" spans="1:8" ht="17.25" hidden="1" customHeight="1" outlineLevel="1" x14ac:dyDescent="0.25">
      <c r="A371" s="278"/>
      <c r="B371" s="349" t="s">
        <v>89</v>
      </c>
      <c r="C371" s="350"/>
      <c r="D371" s="350"/>
      <c r="E371" s="350"/>
      <c r="F371" s="350"/>
      <c r="G371" s="350"/>
      <c r="H371" s="351"/>
    </row>
    <row r="372" spans="1:8" ht="26.25" hidden="1" outlineLevel="1" x14ac:dyDescent="0.25">
      <c r="A372" s="98" t="s">
        <v>90</v>
      </c>
      <c r="B372" s="88" t="s">
        <v>91</v>
      </c>
      <c r="C372" s="89" t="s">
        <v>84</v>
      </c>
      <c r="D372" s="7">
        <v>2995</v>
      </c>
      <c r="E372" s="52">
        <v>2995</v>
      </c>
      <c r="F372" s="52">
        <v>2995</v>
      </c>
      <c r="G372" s="79">
        <f>F372/E372*100</f>
        <v>100</v>
      </c>
      <c r="H372" s="140"/>
    </row>
    <row r="373" spans="1:8" ht="76.5" hidden="1" outlineLevel="1" x14ac:dyDescent="0.25">
      <c r="A373" s="125" t="s">
        <v>92</v>
      </c>
      <c r="B373" s="30" t="s">
        <v>93</v>
      </c>
      <c r="C373" s="89" t="s">
        <v>3</v>
      </c>
      <c r="D373" s="7">
        <v>100</v>
      </c>
      <c r="E373" s="52">
        <v>100</v>
      </c>
      <c r="F373" s="52">
        <v>100</v>
      </c>
      <c r="G373" s="79">
        <v>100</v>
      </c>
      <c r="H373" s="6"/>
    </row>
    <row r="374" spans="1:8" ht="15" hidden="1" customHeight="1" outlineLevel="1" x14ac:dyDescent="0.25">
      <c r="A374" s="278"/>
      <c r="B374" s="332" t="s">
        <v>614</v>
      </c>
      <c r="C374" s="333"/>
      <c r="D374" s="333"/>
      <c r="E374" s="333"/>
      <c r="F374" s="333"/>
      <c r="G374" s="333"/>
      <c r="H374" s="334"/>
    </row>
    <row r="375" spans="1:8" ht="38.25" hidden="1" outlineLevel="1" x14ac:dyDescent="0.25">
      <c r="A375" s="98" t="s">
        <v>94</v>
      </c>
      <c r="B375" s="30" t="s">
        <v>95</v>
      </c>
      <c r="C375" s="89" t="s">
        <v>96</v>
      </c>
      <c r="D375" s="7">
        <v>100</v>
      </c>
      <c r="E375" s="52">
        <v>100</v>
      </c>
      <c r="F375" s="52">
        <v>100</v>
      </c>
      <c r="G375" s="79">
        <v>100</v>
      </c>
      <c r="H375" s="30"/>
    </row>
    <row r="376" spans="1:8" ht="27" hidden="1" customHeight="1" outlineLevel="1" x14ac:dyDescent="0.25">
      <c r="A376" s="98" t="s">
        <v>97</v>
      </c>
      <c r="B376" s="30" t="s">
        <v>98</v>
      </c>
      <c r="C376" s="89" t="s">
        <v>99</v>
      </c>
      <c r="D376" s="7">
        <v>0</v>
      </c>
      <c r="E376" s="52">
        <v>0</v>
      </c>
      <c r="F376" s="52">
        <v>0</v>
      </c>
      <c r="G376" s="79">
        <v>100</v>
      </c>
      <c r="H376" s="30"/>
    </row>
    <row r="377" spans="1:8" ht="15" hidden="1" customHeight="1" outlineLevel="1" x14ac:dyDescent="0.25">
      <c r="A377" s="278"/>
      <c r="B377" s="332" t="s">
        <v>100</v>
      </c>
      <c r="C377" s="333"/>
      <c r="D377" s="333"/>
      <c r="E377" s="333"/>
      <c r="F377" s="333"/>
      <c r="G377" s="333"/>
      <c r="H377" s="334"/>
    </row>
    <row r="378" spans="1:8" ht="50.25" hidden="1" customHeight="1" outlineLevel="1" x14ac:dyDescent="0.25">
      <c r="A378" s="98" t="s">
        <v>101</v>
      </c>
      <c r="B378" s="30" t="s">
        <v>102</v>
      </c>
      <c r="C378" s="89" t="s">
        <v>84</v>
      </c>
      <c r="D378" s="6">
        <v>0</v>
      </c>
      <c r="E378" s="54">
        <v>1</v>
      </c>
      <c r="F378" s="54">
        <v>0</v>
      </c>
      <c r="G378" s="7">
        <v>0</v>
      </c>
      <c r="H378" s="30" t="s">
        <v>575</v>
      </c>
    </row>
    <row r="379" spans="1:8" ht="15.75" collapsed="1" x14ac:dyDescent="0.25">
      <c r="A379" s="331" t="s">
        <v>598</v>
      </c>
      <c r="B379" s="331"/>
      <c r="C379" s="331"/>
      <c r="D379" s="331"/>
      <c r="E379" s="331"/>
      <c r="F379" s="331"/>
      <c r="G379" s="331"/>
      <c r="H379" s="331"/>
    </row>
    <row r="380" spans="1:8" ht="15" hidden="1" customHeight="1" outlineLevel="3" x14ac:dyDescent="0.25">
      <c r="A380" s="156"/>
      <c r="B380" s="326" t="s">
        <v>603</v>
      </c>
      <c r="C380" s="327"/>
      <c r="D380" s="327"/>
      <c r="E380" s="327"/>
      <c r="F380" s="327"/>
      <c r="G380" s="327"/>
      <c r="H380" s="328"/>
    </row>
    <row r="381" spans="1:8" hidden="1" outlineLevel="2" x14ac:dyDescent="0.25">
      <c r="A381" s="145">
        <v>1</v>
      </c>
      <c r="B381" s="73" t="s">
        <v>604</v>
      </c>
      <c r="C381" s="206" t="s">
        <v>84</v>
      </c>
      <c r="D381" s="38">
        <v>167</v>
      </c>
      <c r="E381" s="52">
        <v>184</v>
      </c>
      <c r="F381" s="52">
        <v>140</v>
      </c>
      <c r="G381" s="163">
        <f>E381/F381*100</f>
        <v>131.42857142857142</v>
      </c>
      <c r="H381" s="153"/>
    </row>
    <row r="382" spans="1:8" hidden="1" outlineLevel="2" x14ac:dyDescent="0.25">
      <c r="A382" s="145"/>
      <c r="B382" s="329" t="s">
        <v>605</v>
      </c>
      <c r="C382" s="329"/>
      <c r="D382" s="329"/>
      <c r="E382" s="329"/>
      <c r="F382" s="329"/>
      <c r="G382" s="329"/>
      <c r="H382" s="329"/>
    </row>
    <row r="383" spans="1:8" ht="25.5" hidden="1" outlineLevel="2" x14ac:dyDescent="0.25">
      <c r="A383" s="193" t="s">
        <v>49</v>
      </c>
      <c r="B383" s="73" t="s">
        <v>606</v>
      </c>
      <c r="C383" s="43" t="s">
        <v>84</v>
      </c>
      <c r="D383" s="38">
        <v>36</v>
      </c>
      <c r="E383" s="52">
        <v>28</v>
      </c>
      <c r="F383" s="52">
        <v>22</v>
      </c>
      <c r="G383" s="163">
        <f>E383/F383*100</f>
        <v>127.27272727272727</v>
      </c>
      <c r="H383" s="153"/>
    </row>
    <row r="384" spans="1:8" hidden="1" outlineLevel="2" x14ac:dyDescent="0.25">
      <c r="A384" s="193" t="s">
        <v>50</v>
      </c>
      <c r="B384" s="73" t="s">
        <v>607</v>
      </c>
      <c r="C384" s="43" t="s">
        <v>424</v>
      </c>
      <c r="D384" s="38">
        <v>2</v>
      </c>
      <c r="E384" s="52">
        <v>3</v>
      </c>
      <c r="F384" s="52">
        <v>2</v>
      </c>
      <c r="G384" s="163">
        <f t="shared" ref="G384" si="27">F384/E384*100</f>
        <v>66.666666666666657</v>
      </c>
      <c r="H384" s="153"/>
    </row>
    <row r="385" spans="1:8" hidden="1" outlineLevel="2" x14ac:dyDescent="0.25">
      <c r="A385" s="145"/>
      <c r="B385" s="330" t="s">
        <v>608</v>
      </c>
      <c r="C385" s="330"/>
      <c r="D385" s="330"/>
      <c r="E385" s="330"/>
      <c r="F385" s="330"/>
      <c r="G385" s="330"/>
      <c r="H385" s="330"/>
    </row>
    <row r="386" spans="1:8" ht="25.5" hidden="1" outlineLevel="2" x14ac:dyDescent="0.25">
      <c r="A386" s="145" t="s">
        <v>168</v>
      </c>
      <c r="B386" s="73" t="s">
        <v>609</v>
      </c>
      <c r="C386" s="43" t="s">
        <v>79</v>
      </c>
      <c r="D386" s="38">
        <v>130</v>
      </c>
      <c r="E386" s="52">
        <v>150</v>
      </c>
      <c r="F386" s="52">
        <v>150</v>
      </c>
      <c r="G386" s="163">
        <f>F386/E386*100</f>
        <v>100</v>
      </c>
      <c r="H386" s="153"/>
    </row>
    <row r="387" spans="1:8" hidden="1" outlineLevel="1" x14ac:dyDescent="0.25">
      <c r="A387" s="145"/>
      <c r="B387" s="329" t="s">
        <v>610</v>
      </c>
      <c r="C387" s="329"/>
      <c r="D387" s="329"/>
      <c r="E387" s="329"/>
      <c r="F387" s="329"/>
      <c r="G387" s="329"/>
      <c r="H387" s="329"/>
    </row>
    <row r="388" spans="1:8" ht="25.5" hidden="1" outlineLevel="1" x14ac:dyDescent="0.25">
      <c r="A388" s="193" t="s">
        <v>170</v>
      </c>
      <c r="B388" s="73" t="s">
        <v>612</v>
      </c>
      <c r="C388" s="43" t="s">
        <v>79</v>
      </c>
      <c r="D388" s="38">
        <v>90</v>
      </c>
      <c r="E388" s="52">
        <v>55</v>
      </c>
      <c r="F388" s="52">
        <v>64</v>
      </c>
      <c r="G388" s="163">
        <f>E388/F388*100</f>
        <v>85.9375</v>
      </c>
      <c r="H388" s="153"/>
    </row>
    <row r="389" spans="1:8" hidden="1" outlineLevel="1" x14ac:dyDescent="0.25">
      <c r="A389" s="145"/>
      <c r="B389" s="330" t="s">
        <v>611</v>
      </c>
      <c r="C389" s="330"/>
      <c r="D389" s="330"/>
      <c r="E389" s="330"/>
      <c r="F389" s="330"/>
      <c r="G389" s="330"/>
      <c r="H389" s="330"/>
    </row>
    <row r="390" spans="1:8" ht="51" hidden="1" outlineLevel="1" x14ac:dyDescent="0.25">
      <c r="A390" s="145" t="s">
        <v>227</v>
      </c>
      <c r="B390" s="73" t="s">
        <v>613</v>
      </c>
      <c r="C390" s="43" t="s">
        <v>79</v>
      </c>
      <c r="D390" s="38">
        <v>74</v>
      </c>
      <c r="E390" s="52">
        <v>58</v>
      </c>
      <c r="F390" s="52">
        <v>64</v>
      </c>
      <c r="G390" s="163">
        <f>E390/F390*100</f>
        <v>90.625</v>
      </c>
      <c r="H390" s="153"/>
    </row>
    <row r="391" spans="1:8" x14ac:dyDescent="0.25">
      <c r="A391" s="195"/>
      <c r="B391" s="306"/>
      <c r="C391" s="195"/>
      <c r="D391" s="195"/>
      <c r="E391" s="307"/>
      <c r="F391" s="307"/>
      <c r="G391" s="195"/>
      <c r="H391" s="195"/>
    </row>
  </sheetData>
  <mergeCells count="156">
    <mergeCell ref="B209:H209"/>
    <mergeCell ref="B139:H139"/>
    <mergeCell ref="B144:H144"/>
    <mergeCell ref="B145:H145"/>
    <mergeCell ref="B308:H308"/>
    <mergeCell ref="B301:H301"/>
    <mergeCell ref="B298:H298"/>
    <mergeCell ref="B295:H295"/>
    <mergeCell ref="B300:H300"/>
    <mergeCell ref="A303:H303"/>
    <mergeCell ref="B187:H187"/>
    <mergeCell ref="B224:H224"/>
    <mergeCell ref="B149:H149"/>
    <mergeCell ref="B185:H185"/>
    <mergeCell ref="B180:H180"/>
    <mergeCell ref="B210:H210"/>
    <mergeCell ref="A232:H232"/>
    <mergeCell ref="B218:H218"/>
    <mergeCell ref="B220:H220"/>
    <mergeCell ref="B222:H222"/>
    <mergeCell ref="B284:H284"/>
    <mergeCell ref="B285:H285"/>
    <mergeCell ref="B213:H213"/>
    <mergeCell ref="B214:H214"/>
    <mergeCell ref="B60:H60"/>
    <mergeCell ref="B61:H61"/>
    <mergeCell ref="B66:H66"/>
    <mergeCell ref="B69:H69"/>
    <mergeCell ref="B70:H70"/>
    <mergeCell ref="B56:H56"/>
    <mergeCell ref="B86:H86"/>
    <mergeCell ref="B206:H206"/>
    <mergeCell ref="B207:H207"/>
    <mergeCell ref="B188:H188"/>
    <mergeCell ref="B196:H196"/>
    <mergeCell ref="B197:H197"/>
    <mergeCell ref="B175:H175"/>
    <mergeCell ref="B121:H121"/>
    <mergeCell ref="B123:H123"/>
    <mergeCell ref="B106:H106"/>
    <mergeCell ref="B108:H108"/>
    <mergeCell ref="B111:H111"/>
    <mergeCell ref="H127:H128"/>
    <mergeCell ref="B126:H126"/>
    <mergeCell ref="A151:H151"/>
    <mergeCell ref="B152:H152"/>
    <mergeCell ref="B129:H129"/>
    <mergeCell ref="H140:H143"/>
    <mergeCell ref="B115:H115"/>
    <mergeCell ref="B87:H87"/>
    <mergeCell ref="B82:H82"/>
    <mergeCell ref="B83:H83"/>
    <mergeCell ref="A65:H65"/>
    <mergeCell ref="A75:H75"/>
    <mergeCell ref="A114:H114"/>
    <mergeCell ref="B97:H97"/>
    <mergeCell ref="B98:H98"/>
    <mergeCell ref="B90:H90"/>
    <mergeCell ref="B91:H91"/>
    <mergeCell ref="B76:H76"/>
    <mergeCell ref="A251:H251"/>
    <mergeCell ref="A2:H2"/>
    <mergeCell ref="A4:A6"/>
    <mergeCell ref="B4:B6"/>
    <mergeCell ref="C4:C6"/>
    <mergeCell ref="H4:H6"/>
    <mergeCell ref="E4:G4"/>
    <mergeCell ref="E5:E6"/>
    <mergeCell ref="F5:F6"/>
    <mergeCell ref="G5:G6"/>
    <mergeCell ref="D4:D6"/>
    <mergeCell ref="B8:H8"/>
    <mergeCell ref="A7:H7"/>
    <mergeCell ref="B16:H16"/>
    <mergeCell ref="B17:H17"/>
    <mergeCell ref="A105:H105"/>
    <mergeCell ref="B173:H173"/>
    <mergeCell ref="B158:H158"/>
    <mergeCell ref="B22:H22"/>
    <mergeCell ref="B157:H157"/>
    <mergeCell ref="B35:H35"/>
    <mergeCell ref="B55:H55"/>
    <mergeCell ref="B12:H12"/>
    <mergeCell ref="B30:H30"/>
    <mergeCell ref="B13:H13"/>
    <mergeCell ref="A184:H184"/>
    <mergeCell ref="B248:H248"/>
    <mergeCell ref="B249:H249"/>
    <mergeCell ref="B233:H233"/>
    <mergeCell ref="B235:H235"/>
    <mergeCell ref="B236:H236"/>
    <mergeCell ref="B241:H241"/>
    <mergeCell ref="B242:H242"/>
    <mergeCell ref="B176:H176"/>
    <mergeCell ref="B166:H166"/>
    <mergeCell ref="B163:H163"/>
    <mergeCell ref="B169:H169"/>
    <mergeCell ref="B170:H170"/>
    <mergeCell ref="B160:H160"/>
    <mergeCell ref="B162:H162"/>
    <mergeCell ref="B72:H72"/>
    <mergeCell ref="B73:H73"/>
    <mergeCell ref="B133:H133"/>
    <mergeCell ref="B138:H138"/>
    <mergeCell ref="A29:H29"/>
    <mergeCell ref="A132:H132"/>
    <mergeCell ref="B34:H34"/>
    <mergeCell ref="B23:H23"/>
    <mergeCell ref="B216:H216"/>
    <mergeCell ref="B377:H377"/>
    <mergeCell ref="B371:H371"/>
    <mergeCell ref="B369:H369"/>
    <mergeCell ref="B287:H287"/>
    <mergeCell ref="B252:H252"/>
    <mergeCell ref="B254:H254"/>
    <mergeCell ref="B265:H265"/>
    <mergeCell ref="B282:H282"/>
    <mergeCell ref="B349:H349"/>
    <mergeCell ref="B354:H354"/>
    <mergeCell ref="B359:H359"/>
    <mergeCell ref="B334:H334"/>
    <mergeCell ref="B304:H304"/>
    <mergeCell ref="B318:H318"/>
    <mergeCell ref="B320:H320"/>
    <mergeCell ref="H335:H336"/>
    <mergeCell ref="B262:H262"/>
    <mergeCell ref="A361:H361"/>
    <mergeCell ref="B338:H338"/>
    <mergeCell ref="B333:H333"/>
    <mergeCell ref="A348:H348"/>
    <mergeCell ref="B341:H341"/>
    <mergeCell ref="B330:H330"/>
    <mergeCell ref="B380:H380"/>
    <mergeCell ref="B382:H382"/>
    <mergeCell ref="B385:H385"/>
    <mergeCell ref="B387:H387"/>
    <mergeCell ref="B389:H389"/>
    <mergeCell ref="A379:H379"/>
    <mergeCell ref="B362:H362"/>
    <mergeCell ref="B374:H374"/>
    <mergeCell ref="B226:H226"/>
    <mergeCell ref="B228:H228"/>
    <mergeCell ref="B230:H230"/>
    <mergeCell ref="B266:H266"/>
    <mergeCell ref="B275:H275"/>
    <mergeCell ref="B277:H277"/>
    <mergeCell ref="B278:H278"/>
    <mergeCell ref="B324:H324"/>
    <mergeCell ref="B329:H329"/>
    <mergeCell ref="B337:H337"/>
    <mergeCell ref="B294:H294"/>
    <mergeCell ref="A289:H289"/>
    <mergeCell ref="B290:H290"/>
    <mergeCell ref="A323:H323"/>
    <mergeCell ref="B346:G346"/>
    <mergeCell ref="A261:H261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K21"/>
  <sheetViews>
    <sheetView workbookViewId="0">
      <selection activeCell="I14" sqref="I14"/>
    </sheetView>
  </sheetViews>
  <sheetFormatPr defaultRowHeight="15" x14ac:dyDescent="0.25"/>
  <cols>
    <col min="2" max="2" width="5.5703125" customWidth="1"/>
    <col min="3" max="3" width="64.140625" customWidth="1"/>
    <col min="4" max="4" width="8.42578125" style="2" customWidth="1"/>
    <col min="5" max="5" width="11.42578125" customWidth="1"/>
    <col min="6" max="6" width="9.85546875" customWidth="1"/>
    <col min="7" max="7" width="11" customWidth="1"/>
  </cols>
  <sheetData>
    <row r="1" spans="2:37" ht="30" customHeight="1" x14ac:dyDescent="0.25">
      <c r="B1" s="8"/>
      <c r="C1" s="110" t="s">
        <v>487</v>
      </c>
      <c r="D1" s="110" t="s">
        <v>509</v>
      </c>
      <c r="E1" s="41" t="s">
        <v>432</v>
      </c>
      <c r="F1" s="41" t="s">
        <v>433</v>
      </c>
      <c r="G1" s="41" t="s">
        <v>434</v>
      </c>
    </row>
    <row r="2" spans="2:37" s="285" customFormat="1" ht="25.5" x14ac:dyDescent="0.25">
      <c r="B2" s="281">
        <v>1</v>
      </c>
      <c r="C2" s="282" t="s">
        <v>8</v>
      </c>
      <c r="D2" s="283" t="s">
        <v>186</v>
      </c>
      <c r="E2" s="284">
        <v>14</v>
      </c>
      <c r="F2" s="284">
        <v>14</v>
      </c>
      <c r="G2" s="284">
        <f>E2-F2</f>
        <v>0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2:37" s="285" customFormat="1" ht="25.5" x14ac:dyDescent="0.25">
      <c r="B3" s="281" t="s">
        <v>51</v>
      </c>
      <c r="C3" s="282" t="s">
        <v>11</v>
      </c>
      <c r="D3" s="283" t="s">
        <v>186</v>
      </c>
      <c r="E3" s="284">
        <v>28</v>
      </c>
      <c r="F3" s="284">
        <v>25</v>
      </c>
      <c r="G3" s="284">
        <f t="shared" ref="G3:G19" si="0">E3-F3</f>
        <v>3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2:37" s="285" customFormat="1" ht="25.5" x14ac:dyDescent="0.25">
      <c r="B4" s="281" t="s">
        <v>52</v>
      </c>
      <c r="C4" s="282" t="s">
        <v>548</v>
      </c>
      <c r="D4" s="283" t="s">
        <v>186</v>
      </c>
      <c r="E4" s="284">
        <v>4</v>
      </c>
      <c r="F4" s="284">
        <v>3</v>
      </c>
      <c r="G4" s="284">
        <f t="shared" si="0"/>
        <v>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2:37" s="285" customFormat="1" x14ac:dyDescent="0.25">
      <c r="B5" s="281" t="s">
        <v>53</v>
      </c>
      <c r="C5" s="282" t="s">
        <v>14</v>
      </c>
      <c r="D5" s="283" t="s">
        <v>186</v>
      </c>
      <c r="E5" s="284">
        <v>20</v>
      </c>
      <c r="F5" s="284">
        <v>17</v>
      </c>
      <c r="G5" s="284">
        <f t="shared" si="0"/>
        <v>3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2:37" s="285" customFormat="1" x14ac:dyDescent="0.25">
      <c r="B6" s="281" t="s">
        <v>54</v>
      </c>
      <c r="C6" s="282" t="s">
        <v>19</v>
      </c>
      <c r="D6" s="283" t="s">
        <v>186</v>
      </c>
      <c r="E6" s="284">
        <v>5</v>
      </c>
      <c r="F6" s="284">
        <v>4</v>
      </c>
      <c r="G6" s="284">
        <f t="shared" si="0"/>
        <v>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2:37" s="285" customFormat="1" ht="25.5" x14ac:dyDescent="0.25">
      <c r="B7" s="281" t="s">
        <v>55</v>
      </c>
      <c r="C7" s="282" t="s">
        <v>20</v>
      </c>
      <c r="D7" s="283" t="s">
        <v>186</v>
      </c>
      <c r="E7" s="284">
        <v>12</v>
      </c>
      <c r="F7" s="284">
        <v>12</v>
      </c>
      <c r="G7" s="284">
        <f t="shared" si="0"/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2:37" s="285" customFormat="1" ht="25.5" x14ac:dyDescent="0.25">
      <c r="B8" s="281" t="s">
        <v>56</v>
      </c>
      <c r="C8" s="282" t="s">
        <v>21</v>
      </c>
      <c r="D8" s="283" t="s">
        <v>186</v>
      </c>
      <c r="E8" s="284">
        <v>12</v>
      </c>
      <c r="F8" s="284">
        <v>5</v>
      </c>
      <c r="G8" s="284">
        <f t="shared" si="0"/>
        <v>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2:37" s="285" customFormat="1" ht="25.5" x14ac:dyDescent="0.25">
      <c r="B9" s="281" t="s">
        <v>57</v>
      </c>
      <c r="C9" s="282" t="s">
        <v>23</v>
      </c>
      <c r="D9" s="283" t="s">
        <v>186</v>
      </c>
      <c r="E9" s="284">
        <v>19</v>
      </c>
      <c r="F9" s="284">
        <v>12</v>
      </c>
      <c r="G9" s="284">
        <f t="shared" si="0"/>
        <v>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2:37" s="285" customFormat="1" ht="38.25" x14ac:dyDescent="0.25">
      <c r="B10" s="281" t="s">
        <v>59</v>
      </c>
      <c r="C10" s="282" t="s">
        <v>28</v>
      </c>
      <c r="D10" s="283" t="s">
        <v>186</v>
      </c>
      <c r="E10" s="284">
        <v>25</v>
      </c>
      <c r="F10" s="284">
        <v>25</v>
      </c>
      <c r="G10" s="284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2:37" s="285" customFormat="1" x14ac:dyDescent="0.25">
      <c r="B11" s="281" t="s">
        <v>60</v>
      </c>
      <c r="C11" s="282" t="s">
        <v>30</v>
      </c>
      <c r="D11" s="283" t="s">
        <v>186</v>
      </c>
      <c r="E11" s="284">
        <v>11</v>
      </c>
      <c r="F11" s="284">
        <v>11</v>
      </c>
      <c r="G11" s="284">
        <f t="shared" si="0"/>
        <v>0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2:37" s="285" customFormat="1" ht="25.5" x14ac:dyDescent="0.25">
      <c r="B12" s="281" t="s">
        <v>61</v>
      </c>
      <c r="C12" s="282" t="s">
        <v>34</v>
      </c>
      <c r="D12" s="283" t="s">
        <v>186</v>
      </c>
      <c r="E12" s="284">
        <v>7</v>
      </c>
      <c r="F12" s="284">
        <v>7</v>
      </c>
      <c r="G12" s="284">
        <f t="shared" si="0"/>
        <v>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2:37" s="285" customFormat="1" ht="25.5" x14ac:dyDescent="0.25">
      <c r="B13" s="281" t="s">
        <v>62</v>
      </c>
      <c r="C13" s="282" t="s">
        <v>35</v>
      </c>
      <c r="D13" s="283" t="s">
        <v>186</v>
      </c>
      <c r="E13" s="284">
        <v>14</v>
      </c>
      <c r="F13" s="284">
        <v>3</v>
      </c>
      <c r="G13" s="284">
        <f t="shared" si="0"/>
        <v>11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2:37" s="285" customFormat="1" ht="38.25" x14ac:dyDescent="0.25">
      <c r="B14" s="281" t="s">
        <v>63</v>
      </c>
      <c r="C14" s="282" t="s">
        <v>39</v>
      </c>
      <c r="D14" s="283" t="s">
        <v>186</v>
      </c>
      <c r="E14" s="284">
        <v>7</v>
      </c>
      <c r="F14" s="284">
        <v>7</v>
      </c>
      <c r="G14" s="284">
        <f t="shared" si="0"/>
        <v>0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</row>
    <row r="15" spans="2:37" s="285" customFormat="1" ht="25.5" x14ac:dyDescent="0.25">
      <c r="B15" s="281" t="s">
        <v>64</v>
      </c>
      <c r="C15" s="282" t="s">
        <v>41</v>
      </c>
      <c r="D15" s="283" t="s">
        <v>186</v>
      </c>
      <c r="E15" s="284">
        <v>15</v>
      </c>
      <c r="F15" s="284">
        <v>10</v>
      </c>
      <c r="G15" s="284">
        <f t="shared" si="0"/>
        <v>5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2:37" s="285" customFormat="1" ht="25.5" x14ac:dyDescent="0.25">
      <c r="B16" s="281" t="s">
        <v>65</v>
      </c>
      <c r="C16" s="282" t="s">
        <v>42</v>
      </c>
      <c r="D16" s="283" t="s">
        <v>186</v>
      </c>
      <c r="E16" s="284">
        <v>17</v>
      </c>
      <c r="F16" s="284">
        <v>14</v>
      </c>
      <c r="G16" s="284">
        <f t="shared" si="0"/>
        <v>3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2:37" s="285" customFormat="1" ht="38.25" x14ac:dyDescent="0.25">
      <c r="B17" s="281" t="s">
        <v>66</v>
      </c>
      <c r="C17" s="282" t="s">
        <v>46</v>
      </c>
      <c r="D17" s="283" t="s">
        <v>186</v>
      </c>
      <c r="E17" s="284">
        <v>9</v>
      </c>
      <c r="F17" s="284">
        <v>8</v>
      </c>
      <c r="G17" s="284">
        <f t="shared" si="0"/>
        <v>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2:37" s="285" customFormat="1" ht="25.5" x14ac:dyDescent="0.25">
      <c r="B18" s="281" t="s">
        <v>67</v>
      </c>
      <c r="C18" s="282" t="s">
        <v>47</v>
      </c>
      <c r="D18" s="283" t="s">
        <v>186</v>
      </c>
      <c r="E18" s="284">
        <v>12</v>
      </c>
      <c r="F18" s="284">
        <v>11</v>
      </c>
      <c r="G18" s="284">
        <f t="shared" si="0"/>
        <v>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  <row r="19" spans="2:37" s="285" customFormat="1" ht="25.5" x14ac:dyDescent="0.25">
      <c r="B19" s="281" t="s">
        <v>600</v>
      </c>
      <c r="C19" s="282" t="s">
        <v>599</v>
      </c>
      <c r="D19" s="283" t="s">
        <v>186</v>
      </c>
      <c r="E19" s="284">
        <v>6</v>
      </c>
      <c r="F19" s="284">
        <v>3</v>
      </c>
      <c r="G19" s="284">
        <f t="shared" si="0"/>
        <v>3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pans="2:37" x14ac:dyDescent="0.25">
      <c r="B20" s="104"/>
      <c r="C20" s="111" t="s">
        <v>486</v>
      </c>
      <c r="D20" s="112" t="s">
        <v>186</v>
      </c>
      <c r="E20" s="113">
        <f>SUM(E2:E19)</f>
        <v>237</v>
      </c>
      <c r="F20" s="113">
        <f>SUM(F2:F19)</f>
        <v>191</v>
      </c>
      <c r="G20" s="113">
        <f>SUM(G2:G19)</f>
        <v>46</v>
      </c>
    </row>
    <row r="21" spans="2:37" x14ac:dyDescent="0.25">
      <c r="B21" s="10"/>
      <c r="C21" s="111" t="s">
        <v>510</v>
      </c>
      <c r="D21" s="115" t="s">
        <v>3</v>
      </c>
      <c r="E21" s="113"/>
      <c r="F21" s="114">
        <f>F20/E20*100</f>
        <v>80.59071729957806</v>
      </c>
      <c r="G21" s="114">
        <f>G20/E20*100</f>
        <v>19.40928270042194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Лист3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Рзянин А.М.</cp:lastModifiedBy>
  <cp:lastPrinted>2021-06-16T03:34:13Z</cp:lastPrinted>
  <dcterms:created xsi:type="dcterms:W3CDTF">2020-01-14T03:00:07Z</dcterms:created>
  <dcterms:modified xsi:type="dcterms:W3CDTF">2023-04-19T07:22:42Z</dcterms:modified>
</cp:coreProperties>
</file>